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-CONT-02\Downloads\"/>
    </mc:Choice>
  </mc:AlternateContent>
  <xr:revisionPtr revIDLastSave="0" documentId="13_ncr:1_{04033A88-67F9-4305-AC0D-93FB47C1B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UEBLES 31DICIEMBRE 2025" sheetId="52" r:id="rId1"/>
    <sheet name="VEHICULOS ENCOMODATO 25" sheetId="54" r:id="rId2"/>
    <sheet name="Vehiculos serv. encomodato 2025" sheetId="55" r:id="rId3"/>
  </sheets>
  <definedNames>
    <definedName name="_xlnm._FilterDatabase" localSheetId="0" hidden="1">'BIENES MUEBLES 31DICIEMBRE 2025'!$A$9:$H$200</definedName>
    <definedName name="_xlnm._FilterDatabase" localSheetId="1" hidden="1">'VEHICULOS ENCOMODATO 25'!$A$9:$H$9</definedName>
    <definedName name="_xlnm._FilterDatabase" localSheetId="2" hidden="1">'Vehiculos serv. encomodato 2025'!$A$9:$H$9</definedName>
    <definedName name="_xlnm.Print_Area" localSheetId="0">'BIENES MUEBLES 31DICIEMBRE 2025'!$A$1:$H$470</definedName>
    <definedName name="_xlnm.Print_Area" localSheetId="1">'VEHICULOS ENCOMODATO 25'!$A$1:$H$39</definedName>
    <definedName name="_xlnm.Print_Area" localSheetId="2">'Vehiculos serv. encomodato 2025'!$A$1:$H$45</definedName>
    <definedName name="_xlnm.Print_Titles" localSheetId="0">'BIENES MUEBLES 31DICIEMBRE 2025'!$1:$9</definedName>
    <definedName name="_xlnm.Print_Titles" localSheetId="1">'VEHICULOS ENCOMODATO 25'!$1:$6</definedName>
    <definedName name="_xlnm.Print_Titles" localSheetId="2">'Vehiculos serv. encomodato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55" l="1"/>
  <c r="E26" i="55" s="1"/>
  <c r="E29" i="55" s="1"/>
  <c r="H11" i="55"/>
  <c r="H12" i="55"/>
  <c r="H24" i="55" s="1"/>
  <c r="H13" i="55"/>
  <c r="H14" i="55"/>
  <c r="H15" i="55"/>
  <c r="H16" i="55"/>
  <c r="H17" i="55"/>
  <c r="H18" i="55"/>
  <c r="H19" i="55"/>
  <c r="H20" i="55"/>
  <c r="H21" i="55"/>
  <c r="H22" i="55"/>
  <c r="H10" i="55"/>
  <c r="H10" i="54"/>
  <c r="H11" i="54"/>
  <c r="H12" i="54"/>
  <c r="H13" i="54"/>
  <c r="H14" i="54"/>
  <c r="H15" i="54"/>
  <c r="H16" i="54"/>
  <c r="E18" i="54"/>
  <c r="E20" i="54" s="1"/>
  <c r="E23" i="54" s="1"/>
  <c r="H18" i="54" l="1"/>
  <c r="H20" i="54" s="1"/>
  <c r="H23" i="54" s="1"/>
  <c r="H26" i="55"/>
  <c r="H29" i="55" s="1"/>
  <c r="E206" i="52"/>
  <c r="H197" i="52"/>
  <c r="E197" i="52"/>
  <c r="H148" i="52"/>
  <c r="E424" i="52" l="1"/>
  <c r="E391" i="52"/>
  <c r="H390" i="52" l="1"/>
  <c r="H422" i="52"/>
  <c r="E138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H28" i="52"/>
  <c r="H29" i="52"/>
  <c r="H30" i="52"/>
  <c r="H31" i="52"/>
  <c r="H32" i="52"/>
  <c r="H33" i="52"/>
  <c r="H34" i="52"/>
  <c r="H35" i="52"/>
  <c r="H36" i="52"/>
  <c r="H37" i="52"/>
  <c r="H38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66" i="52"/>
  <c r="H67" i="52"/>
  <c r="H68" i="52"/>
  <c r="H69" i="52"/>
  <c r="H70" i="52"/>
  <c r="H71" i="52"/>
  <c r="H72" i="52"/>
  <c r="H73" i="52"/>
  <c r="H74" i="52"/>
  <c r="H75" i="52"/>
  <c r="H76" i="52"/>
  <c r="H77" i="52"/>
  <c r="H78" i="52"/>
  <c r="H79" i="52"/>
  <c r="H80" i="52"/>
  <c r="H81" i="52"/>
  <c r="H82" i="52"/>
  <c r="H83" i="52"/>
  <c r="H84" i="52"/>
  <c r="H85" i="52"/>
  <c r="H86" i="52"/>
  <c r="H87" i="52"/>
  <c r="H88" i="52"/>
  <c r="H89" i="52"/>
  <c r="H90" i="52"/>
  <c r="H91" i="52"/>
  <c r="H92" i="52"/>
  <c r="H93" i="52"/>
  <c r="H94" i="52"/>
  <c r="H95" i="52"/>
  <c r="H96" i="52"/>
  <c r="H97" i="52"/>
  <c r="H98" i="52"/>
  <c r="H99" i="52"/>
  <c r="H100" i="52"/>
  <c r="H101" i="52"/>
  <c r="H102" i="52"/>
  <c r="H103" i="52"/>
  <c r="H104" i="52"/>
  <c r="H105" i="52"/>
  <c r="H106" i="52"/>
  <c r="H107" i="52"/>
  <c r="H108" i="52"/>
  <c r="H109" i="52"/>
  <c r="H110" i="52"/>
  <c r="H111" i="52"/>
  <c r="H112" i="52"/>
  <c r="H113" i="52"/>
  <c r="H114" i="52"/>
  <c r="H115" i="52"/>
  <c r="H116" i="52"/>
  <c r="H117" i="52"/>
  <c r="H118" i="52"/>
  <c r="H119" i="52"/>
  <c r="H120" i="52"/>
  <c r="H121" i="52"/>
  <c r="H122" i="52"/>
  <c r="H123" i="52"/>
  <c r="H124" i="52"/>
  <c r="H125" i="52"/>
  <c r="H126" i="52"/>
  <c r="H127" i="52"/>
  <c r="H128" i="52"/>
  <c r="H129" i="52"/>
  <c r="H130" i="52"/>
  <c r="H131" i="52"/>
  <c r="H132" i="52"/>
  <c r="H133" i="52"/>
  <c r="H134" i="52"/>
  <c r="H135" i="52"/>
  <c r="H12" i="52"/>
  <c r="H451" i="52"/>
  <c r="H453" i="52" s="1"/>
  <c r="E451" i="52"/>
  <c r="E453" i="52" s="1"/>
  <c r="E419" i="52"/>
  <c r="H311" i="52"/>
  <c r="E303" i="52"/>
  <c r="E282" i="52"/>
  <c r="H433" i="52"/>
  <c r="H435" i="52" s="1"/>
  <c r="E442" i="52"/>
  <c r="E444" i="52" s="1"/>
  <c r="E433" i="52"/>
  <c r="E435" i="52" s="1"/>
  <c r="E311" i="52"/>
  <c r="E286" i="52"/>
  <c r="E217" i="52"/>
  <c r="E211" i="52"/>
  <c r="E152" i="52"/>
  <c r="E204" i="52"/>
  <c r="E243" i="52"/>
  <c r="E245" i="52" s="1"/>
  <c r="E148" i="52"/>
  <c r="H345" i="52"/>
  <c r="H344" i="52"/>
  <c r="H343" i="52"/>
  <c r="H342" i="52"/>
  <c r="H341" i="52"/>
  <c r="H340" i="52"/>
  <c r="E426" i="52" l="1"/>
  <c r="H138" i="52"/>
  <c r="H456" i="52" s="1"/>
  <c r="E219" i="52"/>
  <c r="E456" i="52" l="1"/>
  <c r="H168" i="52"/>
  <c r="H196" i="52" l="1"/>
  <c r="H389" i="52" l="1"/>
  <c r="H423" i="52" l="1"/>
  <c r="H424" i="52" s="1"/>
  <c r="H195" i="52" l="1"/>
  <c r="H388" i="52" l="1"/>
  <c r="H387" i="52" l="1"/>
  <c r="H194" i="52" l="1"/>
  <c r="H302" i="52" l="1"/>
  <c r="H190" i="52" l="1"/>
  <c r="H191" i="52" l="1"/>
  <c r="H385" i="52" l="1"/>
  <c r="H384" i="52" l="1"/>
  <c r="H383" i="52" l="1"/>
  <c r="H382" i="52" l="1"/>
  <c r="H381" i="52"/>
  <c r="H189" i="52" l="1"/>
  <c r="H285" i="52" l="1"/>
  <c r="H286" i="52" s="1"/>
  <c r="H188" i="52" l="1"/>
  <c r="H210" i="52" l="1"/>
  <c r="H211" i="52" s="1"/>
  <c r="H193" i="52" l="1"/>
  <c r="H380" i="52"/>
  <c r="H187" i="52"/>
  <c r="H386" i="52"/>
  <c r="H192" i="52"/>
  <c r="H379" i="52"/>
  <c r="H186" i="52" l="1"/>
  <c r="H378" i="52" l="1"/>
  <c r="H418" i="52"/>
  <c r="H185" i="52"/>
  <c r="H184" i="52"/>
  <c r="H417" i="52" l="1"/>
  <c r="H183" i="52" l="1"/>
  <c r="H182" i="52" l="1"/>
  <c r="H377" i="52" l="1"/>
  <c r="H181" i="52" l="1"/>
  <c r="H180" i="52" l="1"/>
  <c r="H281" i="52" l="1"/>
  <c r="H282" i="52" s="1"/>
  <c r="H241" i="52" l="1"/>
  <c r="H242" i="52" l="1"/>
  <c r="H416" i="52" l="1"/>
  <c r="H415" i="52" l="1"/>
  <c r="H240" i="52" l="1"/>
  <c r="H239" i="52"/>
  <c r="H179" i="52" l="1"/>
  <c r="H238" i="52" l="1"/>
  <c r="H414" i="52" l="1"/>
  <c r="H147" i="52" l="1"/>
  <c r="H376" i="52"/>
  <c r="H375" i="52"/>
  <c r="H374" i="52"/>
  <c r="H178" i="52"/>
  <c r="H177" i="52"/>
  <c r="H237" i="52" l="1"/>
  <c r="H236" i="52" l="1"/>
  <c r="H234" i="52" l="1"/>
  <c r="H235" i="52"/>
  <c r="H176" i="52" l="1"/>
  <c r="H175" i="52"/>
  <c r="H174" i="52" l="1"/>
  <c r="H373" i="52" l="1"/>
  <c r="H170" i="52" l="1"/>
  <c r="H171" i="52"/>
  <c r="H172" i="52"/>
  <c r="H173" i="52"/>
  <c r="H301" i="52"/>
  <c r="H372" i="52" l="1"/>
  <c r="H371" i="52"/>
  <c r="H370" i="52" l="1"/>
  <c r="H369" i="52"/>
  <c r="H368" i="52"/>
  <c r="H151" i="52"/>
  <c r="H152" i="52" s="1"/>
  <c r="H367" i="52"/>
  <c r="H169" i="52"/>
  <c r="H413" i="52"/>
  <c r="H300" i="52"/>
  <c r="F146" i="52" l="1"/>
  <c r="H299" i="52" l="1"/>
  <c r="H297" i="52" l="1"/>
  <c r="H298" i="52"/>
  <c r="H412" i="52"/>
  <c r="H419" i="52" s="1"/>
  <c r="H167" i="52"/>
  <c r="H366" i="52"/>
  <c r="H303" i="52" l="1"/>
  <c r="H146" i="52"/>
  <c r="H365" i="52" l="1"/>
  <c r="H233" i="52" l="1"/>
  <c r="H243" i="52" s="1"/>
  <c r="H245" i="52" s="1" a="1"/>
  <c r="H245" i="52" s="1"/>
  <c r="H364" i="52"/>
  <c r="H363" i="52" l="1"/>
  <c r="H362" i="52"/>
  <c r="H361" i="52"/>
  <c r="H360" i="52"/>
  <c r="H359" i="52"/>
  <c r="H166" i="52"/>
  <c r="H358" i="52"/>
  <c r="H357" i="52"/>
  <c r="H356" i="52"/>
  <c r="H165" i="52" l="1"/>
  <c r="H163" i="52" l="1"/>
  <c r="H162" i="52"/>
  <c r="H164" i="52"/>
  <c r="H355" i="52" l="1"/>
  <c r="H203" i="52" l="1"/>
  <c r="H161" i="52" l="1"/>
  <c r="H145" i="52" l="1"/>
  <c r="H144" i="52"/>
  <c r="H216" i="52" l="1"/>
  <c r="H217" i="52" s="1"/>
  <c r="H219" i="52" s="1"/>
  <c r="H202" i="52" l="1"/>
  <c r="H440" i="52" l="1"/>
  <c r="H439" i="52"/>
  <c r="H353" i="52"/>
  <c r="H354" i="52"/>
  <c r="H352" i="52"/>
  <c r="H442" i="52" l="1"/>
  <c r="H444" i="52" s="1"/>
  <c r="H351" i="52"/>
  <c r="H160" i="52"/>
  <c r="H349" i="52"/>
  <c r="H350" i="52" l="1"/>
  <c r="H348" i="52" l="1"/>
  <c r="H347" i="52" l="1"/>
  <c r="H346" i="52" l="1"/>
  <c r="H201" i="52" l="1"/>
  <c r="H204" i="52" s="1"/>
  <c r="H206" i="52" s="1"/>
  <c r="H339" i="52" l="1"/>
  <c r="H391" i="52" s="1"/>
  <c r="H426" i="5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<sst xmlns="http://schemas.openxmlformats.org/spreadsheetml/2006/main" count="1690" uniqueCount="822">
  <si>
    <t>ACTUALIZACION DEL PROGRAMA ATL2004-2014 PARA EFICIENTAR LOS PROCESOS DE OPERACIÓN E INFORMACION COMERCIAL DEL SISTEMA MUNICIPAL DE AGUA POTABLE Y ALCANTARILLADO DE CARMEN</t>
  </si>
  <si>
    <t xml:space="preserve">BOMBA TIPO TURBINA LUB AGUA DE 165 LPS  MARCA GM MODELO PF70-OH DE 2 PASOS </t>
  </si>
  <si>
    <t>564 1 001 01 022</t>
  </si>
  <si>
    <t>562 1 001 02 49</t>
  </si>
  <si>
    <t>562 1 012 01</t>
  </si>
  <si>
    <t>565 1 001 02 41</t>
  </si>
  <si>
    <t>566 1 004 01 5</t>
  </si>
  <si>
    <t>549 1 002 01 026</t>
  </si>
  <si>
    <t>515 1 001 01 65</t>
  </si>
  <si>
    <t>515 1 001 01 67</t>
  </si>
  <si>
    <t>PIEZA</t>
  </si>
  <si>
    <t>01 TRANSFORMADOR TRIFASICO TIPO JARDIN DE PEDESTAL OPERACIÓN RADIAL DE 150KVA CON VOLTAJE PRIMARIO 34500YT/19919V EN CONEXIÓN ESTRELLA DISEÑO ESTANDAR CON VOLTAJE SECUNDARIO 220/127V EN CONEXIÓN ESTRELLA NORMA NMX-J-285 MARCA ZETRAK</t>
  </si>
  <si>
    <t>SERVICIO</t>
  </si>
  <si>
    <t>1</t>
  </si>
  <si>
    <t>1 MOTOCICLETA NUEVA MODELO SUPER HEAVY 250 C.C. 14HP 4 TIEMPOS OHV, 1 CILINDRO ENFRIADO POR AGUA TRANSMISIÓN 5 VELOCIDADES CONSTANTES, NO. MOTOR: 170MMCK231082, CHASIS: 3CUM2ASC7RX000546, MODELO: 2024, COLOR: BLANCO</t>
  </si>
  <si>
    <t>512 1 2 007 01</t>
  </si>
  <si>
    <t>563 1 001 03 01</t>
  </si>
  <si>
    <t>NÚMERO DE INVENTARIO       (2)</t>
  </si>
  <si>
    <t>DESCRIPCIÓN                                                                                             (3)</t>
  </si>
  <si>
    <t>CANTIDAD    (4)</t>
  </si>
  <si>
    <t>COSTO UNITARIO             (5)</t>
  </si>
  <si>
    <t>UNIDAD DE MEDIDA       (6)</t>
  </si>
  <si>
    <t xml:space="preserve"> Grupo: 1241</t>
  </si>
  <si>
    <t>Categoría: 1241-3   Partida Genérica: 515 - Equipo de Cómputo y de Tecnologías de la Información</t>
  </si>
  <si>
    <t>5151000001-1</t>
  </si>
  <si>
    <t>5151000001-2</t>
  </si>
  <si>
    <t>5151000001-3</t>
  </si>
  <si>
    <t>5151000001-4</t>
  </si>
  <si>
    <t>5151000001-5</t>
  </si>
  <si>
    <t>5151000001-6</t>
  </si>
  <si>
    <t>5151000001-7</t>
  </si>
  <si>
    <t>5151000001-8</t>
  </si>
  <si>
    <t>5151000001-9</t>
  </si>
  <si>
    <t>5151000001-10</t>
  </si>
  <si>
    <t>5151000001-11</t>
  </si>
  <si>
    <t>5151000001-12</t>
  </si>
  <si>
    <t>5151000001-13</t>
  </si>
  <si>
    <t>5151000001-14</t>
  </si>
  <si>
    <t>5151000001-15</t>
  </si>
  <si>
    <t>5151000001-16</t>
  </si>
  <si>
    <t>5151000001-17</t>
  </si>
  <si>
    <t>5151000001-18</t>
  </si>
  <si>
    <t>5151000001-19</t>
  </si>
  <si>
    <t>5151000001-20</t>
  </si>
  <si>
    <t>5151000001-21</t>
  </si>
  <si>
    <t>5151000001-22</t>
  </si>
  <si>
    <t>5151000001-23</t>
  </si>
  <si>
    <t>Total Categoría: 1241-3</t>
  </si>
  <si>
    <t xml:space="preserve"> Grupo: 1246</t>
  </si>
  <si>
    <t>Total Grupo: 1241</t>
  </si>
  <si>
    <t>COMPUTADORA DE ESCRITORIO ALL IN ONE MARCA LENOVO No. DE SERIE: SMP20YC2Y</t>
  </si>
  <si>
    <t>CPU DELL OPTIPLEX 790 O 990 INTEL CORE i3 DE 2DA GENERACIÒN MONITOR DE 19" LECTOR DVD SALIDA VGA Y DISPLAYPORT 120 GB DE DISCO DURO, 4 GB DE MEMORIA RAM DDR3 WINDOWS 10 PRO OFFICE 2019, TECLADO Y MOUSE CLABE A/C WEB CAM</t>
  </si>
  <si>
    <t>LENOVO TINKCENTRE M81 INTEL CORE i5 DE 2DA GENERACIÒN LECTOR QUEMADOR PUERTOS USB TOTAL 10 SALIDA VGA Y DISPLAYPORT 500GB DISCO HDD, 8GB DE MEMORIA RAM DDR3 WINDOWS 10 PRO OFFICE 2019, TECLADO-MOUSE CABLES A/C Y</t>
  </si>
  <si>
    <t>COMPUTADORA CON SISTEMA OPERATIVO WINDOWS 10, MEMORIA RAM 8GB , PROCESADOR INTEL CORE i3, DISCO DURO 1 TB, QUE INCLUYE: MONITOR 19 PULGADAS, TECLADO, MOUSE, ADAPTADOR AC Y CABLE DE VIDEO. MARCA DELL</t>
  </si>
  <si>
    <t>PC - LENOVO P300 SFF INTEL I3 4TA GEN. 8 GB RAM 500 GB HDD WINDOWS 10 PRO -OFFICE 2019 MONITOR 24 PLGS INCLUYE SU BASE TECLADO, MOUSE Y CABLE DE CORRIENTE</t>
  </si>
  <si>
    <t>UNIFI DREAM MACHINE SPECIAL EDITION, 8 PUERTOS LAN RJ45SERIE: (K) 6022327105D1</t>
  </si>
  <si>
    <t>UNIFI DREAM ROUTER CON WIFI 6, 4 PUERTOS LAN GIGABIT SERIE: (K) 70A741938135</t>
  </si>
  <si>
    <t>SCANNER EPSON DS-530II MODEL J382D 24V-1ASERIAL NO.X8Q3027516</t>
  </si>
  <si>
    <t>PC-LENOVO P300 N/S MJ01JJAB, SFF INTEL I3 4TA GEN.8 GB RAM 500 GB HDD WINDOWS 10 PRO - OFFICE 2019 MONITOR 24 PLGS N/S: TEN132831970 INCLUYE SU BASE TECLADO, MOUSE Y CABLE DE CORRIENTE - PC- LENOVO P300</t>
  </si>
  <si>
    <t>COMPUTADORA ALL IN ONE HP DESKTOP-L07B0CUPROCESADOR AMD A4-9125 RADEON R3,4 COMPUTE CORE 2C+2G 2.301 TB PANTALLA 20" RAM 4.00GB / 3.88 GB UTILIZABLE) ID DEL DISPOSITIVO A6498C75-471E-47AA-8FFF-52C9A14646FA ID DEL PRODUCTO 00331-10000-00001-AA728 SISTEMA OPERATIVO DE 64 BITS, PROCESADOR X 64 LAPIZ Y ENTRADA TACTIL. WINDOWS 11 PROVERSION 22H2SERIE: 8CC8342F47</t>
  </si>
  <si>
    <t>EQUIPO DE COMPUTO ENSAMBLADO CARACTERISTICAS; PROCESADOR: INTEL CORE i7-12700, s-1700, 2 .10GHZ, 12-COREMEMORIA RAM: 16 GB ALMACENAMIENTO: 500 GB PANTALLA: SAMSUNG LS24A336NHLXZX LED 24TP-LINK TARJETA DE RED/BLUETOOTH ARCHER TX20E, WIFI 6, 1800 MBIT/S, 2 ANTENAS KIT DE TECLADO Y MOUSE: LOGITECH MK120 SERIE: MONITOR SAMSUNG: 4X4TH9DX100136 SERIE GABINETE: 202402290023 SERIE TECLADO : 2351MR150DC9</t>
  </si>
  <si>
    <t>COMPUTADORA ALL IN ONE LENOVO THINKCENTRE NE050A MONITOR 27" TOACH PROCESADOR CI5-13420H 16GB DE MEMORIA RAM 1TB DE DISCO SSD TECLADO Y MOUSE WINDOWS 11 PRO (NUMERO DE SERIE: MP2B9LB0)</t>
  </si>
  <si>
    <t>COMPUTADORA ALL IN ONE MARCA HP MODELO PRO 240G9 PANTALLA DE 23.8" INTEL CI I3-1215U 1.20GHZ 8GB DE MEMORIA RAM 256GB DE DISCO SSD WINDOWS 11 HOME (NUMERO DE SERIE: 8CC4021NKS)</t>
  </si>
  <si>
    <t>COMPUTADORA ALL IN ONE HP PROONE 240 G10 FHD IPS UWVA 23.8" INTEL CORE I3 SSD 256GB 8GB DDR4 WINDOWS 11 PRO (N/S: 8CC4150W5V)</t>
  </si>
  <si>
    <t>COMPUTADORA ALL IN ONE HP PROONE 240 G10 FHD IPS UWVA 23.8" INTEL CORE I3 SSD 256GB 8GB DDR4 WINDOWS 11 PRO (N/S:8CC4150VL2)</t>
  </si>
  <si>
    <t>COMPUTADORA ALL IN ONE HP PROONE 240 G10 FHD IPS UWVA 23.8" INTEL CORE I3 SSD 256GB 8GB DDR4 WINDOWS 11 PRO (N/S: 8CC4150VN0)</t>
  </si>
  <si>
    <t>COMPUTADORA ALL IN ONE HP PROONE 240 G10 FHD IPS UWVA 23.8" INTEL CORE I3 SSD 256 GB 8GB DDR4 WINDOWS 11 PRO (N/S: 8CC4150VMC)</t>
  </si>
  <si>
    <t>COMPUTADORA ALL IN ONE HP PROONE 240 G10 FHD IPS UWVA 23.8" INTEL CORE I3 SSD 256GB DDR4 WINDOWS 11 PRO (N/S: 8CC4150VM9)</t>
  </si>
  <si>
    <t>COMPUTADORA ALL IN ONE HP PROONE 240 G10 FHD IPS UWVA 23.8" INTEL CORE I3 SSD 256GB DDR4 WINDOWS 11 PRO (N/S: 8CC4150VRB)</t>
  </si>
  <si>
    <t>COMPUTADORA ALL IN ONE HP PROONE 240 G10 FHD IPS UWVA 23.8" INTEL CORE I3 SSD 256GB DDR4 WINDOWS 11 PRO (N/S: 8CC4150VN6)</t>
  </si>
  <si>
    <t>MULTIFUNCIONAL BROTHER VALOR DCPL5660DN LASER ELECTROFOTOGRAFICO 50PPM (N/S: U66654H4N314443)</t>
  </si>
  <si>
    <t>EPSON DS-530II ESCANER DE DOCUMENTOS DUPLEX A COLOR PARA PC Y MAC CON ALIMENTADOR AUTOMATICO DE DOCUMENTOS (ADF) (N/S: X8Q2147001)</t>
  </si>
  <si>
    <t>TRANSFORMADOR TIPO POSTE DE 75 KVA MARCA CONTINENTAL ELECTRIC 440/254</t>
  </si>
  <si>
    <t>BANCO DE CAPACITORES FIJO 40KVAR EN 480V CON TERMOMAGNETICO SIEMENS</t>
  </si>
  <si>
    <t>BANCO DE CAPACITORES  DE 20 KVAR 220 VOLTS TRIFASICO CON INTERRUPTOR  INTEGRADO</t>
  </si>
  <si>
    <t>BANCO DE CAPACITORES  DE 15 KVAR 220 VOLTS TRIFASICO CON INTERRUPTOR  INTEGRADO</t>
  </si>
  <si>
    <t>MOTOR SUMERGIBLE MARCA FRANKLIN ELECTRIC DE 7.5HP 230 VOLTS 3 FASES 60HZ 3500 RPM NEMA 4</t>
  </si>
  <si>
    <t>TERMOMAGNETICO PARA 7.5P TRIFASICO 230 VOLTS CON BOTONERAS DE ARRANQUE Y PARO</t>
  </si>
  <si>
    <t>MOTOR SUMERGIBLE MARCA FRANKLIN ELECTRIC DE 5 HP 230 VOLTS 1 FASES 3500 RPM NEMA 4</t>
  </si>
  <si>
    <t>ARRANCADOR A TENSION PLENA MARCA FRANKLIN ELECTRIC DE 10 HP 220 VOLTS CON UN RANGO DE AMPERAJE DE 22-32 AMP</t>
  </si>
  <si>
    <t>MOTOR MARCA GRUNDFOS DE 5 HP EN 230 VOLTS 3F 4"</t>
  </si>
  <si>
    <t>MOTOR SUMERGIBLE MARCA FRANKLIN ELECTRIC DE 10 HP 230</t>
  </si>
  <si>
    <t>MOTOR SUMERGIBLE MARCA FRANKLIN ELECTRIC SERIE: COVERCO  DE 5 HP 230V 1F NEMA 4 Y CAJA DE CONTROL</t>
  </si>
  <si>
    <t>MOTOR SUMERGIBLE COVERCO 50 HP 3F 460V ACERO 304 DIAMETRO 6"</t>
  </si>
  <si>
    <t>GENERADOR POWERMATE DE 5000 CX</t>
  </si>
  <si>
    <t>BANCO CAPACITOR DE 40 KVAR480 VOLTS CON INTERRUPTOR TERMOMAGNETICO INTEGRADOS (3 FASES)</t>
  </si>
  <si>
    <t>GENERADOR DE LUZ 5500W</t>
  </si>
  <si>
    <t>MOTOBOMBA NUEVA HONDA 4 TIEMPOS, MODELO: WB30XM-MXFX, NO DE SERIE: WACL-1013650, NO. MOTOR: GCAAH-5901379, COLOR: ROJO</t>
  </si>
  <si>
    <t>TERMOMAG. SIN GABINETE 600V 3 POLOS 50 AMP</t>
  </si>
  <si>
    <t>CONECTADOR TIPO MULTIPLE 4VIAS 35KV</t>
  </si>
  <si>
    <t>CAJA DERIVADORA 5 VIAS OCC 200A.  35KV (CHARDON)</t>
  </si>
  <si>
    <t>CAJA DERIVADORA COMBINADA DE 5 VIAS DE 35KV A 200AMP. MOD. MPJ5-22222-35 BKT</t>
  </si>
  <si>
    <t>MOTOBOMBA HONDA MODELO WB30XM-MFX MOTOR GX 160 CENTRIFUGA AUTOCEBANTE CAPACIDAD MAXIMA 1,100 L/MIN PRESION 37 PSI</t>
  </si>
  <si>
    <t>JUEGO DE TAZONES PARA BOMBA DE 8 CON FLECHA Y TRES IMPULSORES</t>
  </si>
  <si>
    <t>MOTOR SUMERGIBLE DE 50HP MARCA COVERCO  VOLTS/3F/3472RPM/660H2</t>
  </si>
  <si>
    <t xml:space="preserve">CAJA DERIVADORA 5 VIAS OCC 200A. 35KV (CHARDON) </t>
  </si>
  <si>
    <t>CAJA DERIVADORA COMBINADA DE 5 VIAS 35KV 200 A MOD. MPJ5-22222-35 BKT</t>
  </si>
  <si>
    <t>NO BREAK UPS TRIPP LITE INTERACTIVO SMARTPRO 3000VA 2400W AVR TORRE CON 3 PUERTOS DB9 AUTONOMIA EXTENDIDA - 120 V CA-23 MINUTOS (1200W) S/N: 2431LD0SM701400013</t>
  </si>
  <si>
    <t>MOTOR TRIFASIFO DE 7.5 HP (5.5KW) 230 VOLTS</t>
  </si>
  <si>
    <t>BOMBA SUMERGIBLE PARA UN EQUIPO DE 7.5 HP CON UN GASTO NOMINAL DE 4LPS CON CARGA DINAMICA TOTAL DE 35 A 140 M CON DESCARGA DE 3" DE DIAMETRO</t>
  </si>
  <si>
    <t>MOTOR SUMERGIBLE ALTAMIRA SERIE RT 6" 50HP 3X460V0, MODELO MSRT6 503460, N/S 23M06L4693/202401</t>
  </si>
  <si>
    <t>INTERRUPTOR TERMOMAGNETICO ATORNILLABLE DE 3 POLOS 70 AMP MOD. HDL36070 MCA. SQD</t>
  </si>
  <si>
    <t>MOT. SUM. AQUAPAK ACEITE 3HP 230V 3F, ADEME 4" NEMA 4", MSQA433230, S/N R2200037289-1</t>
  </si>
  <si>
    <t>BOMBA SUMERG. AQUA PAK 3HP P/4" DEC. AC. INOX M2.5X30-14 S/N T2200042844-1502</t>
  </si>
  <si>
    <t>MOTOR SUMERGIBLE TRIFASICO 460 VOLTS, MARCA ALTAMIRA DE 75 HP NEMA 6, NUM DE SERIE: 81233221548</t>
  </si>
  <si>
    <t>BOMBA SUMERGIBLE ALTAMIRA 5HP AC. INOX AC.4" KOR4.5 R50-8 S/N. P2200042570-1472</t>
  </si>
  <si>
    <t>MOTOR SUMERGIBLE SERIE 23D14-26-001040, MODELO 2347178602G, MARCA FRANKLIN, 5 HP.</t>
  </si>
  <si>
    <t>BOMBA SUMERGIBLE.ALTAMIRA 50 HP AC. INOX AC.6". KOR40 R500-3-2A, NS: 81535</t>
  </si>
  <si>
    <t>INTERRUPTOR POWER PACT TIPO FALL/18KA 3P 100 A 600 V 18KA SQD</t>
  </si>
  <si>
    <t>MOTOR SUMERGIBLE MARCA ALTAMIRA MOD: MSX8 753460 DE 75HP, DIAM. NOM. DE 8" ACOPLA. NEMA DE 8" 3 FASES 460 VOLTS, F.S. DE 1.15 AMPERAJE NOM. DE 104, AMPERAJE CON F.S. DE 119.6, MAX. EMPUJE DE 5,608/12,364 (KG/LB), PESO 197 KG, SERIE: MR8124170786</t>
  </si>
  <si>
    <t>CENTRO DE CARGA BIFASICO CON FRENTE DE 24 POLOS 220V MOD. QO124L125G CON FRENTE PARA EMPOTRAR DE 24 VENTANAS MOD. QOC24UF MARCA SQUARED</t>
  </si>
  <si>
    <t>BOMBA SUMERGIBLE MARCA ALTAMIRA 50HP ACERO INOXIDABLE AC.6" MODELO: KOR53 R500-2 NS: 87559</t>
  </si>
  <si>
    <t>MOTOR SUMERGIBLE MARCA ALTAMIRA SERIE RT 6" 50HP 3X460V, MODELO: MSRT6503460, NS: 24M06L2042/202405</t>
  </si>
  <si>
    <t>MOTOR SUMERGIBLE AQUAPAK ACEITE DE 5 HP 1 FASE 230 VOLTS NO. DE SERIE R2200044001-1082 MODELO. MSQA4 51230</t>
  </si>
  <si>
    <t>MOTOBOMBA SERIE SLR DE 1HP 1 FASE / 115 V, THERMALLY PROTECTED: 8AM4BVHF5 MOTOR MOD: S48AA10Z02 SER: 16622CH VOLTS: 115 AMPS: 9.4 RMP: 3450 INSUL CLASS: B AMB: 50 C TIME RATING: CONT TYPE: SP</t>
  </si>
  <si>
    <t>MOTOR SUMERGIBLE AQUAPAK 5HP 460V 3F, MODELO: MSQA4 53460 , NS: R2200044832-2051</t>
  </si>
  <si>
    <t>ARRANCADOR MAGNETICO A TENSION PLENA DE 15 HP 220/440V TIPO K9 CON BOBINA DE 110V DE 45AMP MOD. A7B10000002774 MCA. SIEMENS</t>
  </si>
  <si>
    <t>ARRANCADOR MAGNETICO A TENSION PLENA DE 20 HP 220/440V TIPO K9 CON BOBINA DE 220V DE 54 AMP MOD. A7B10000002778</t>
  </si>
  <si>
    <t>MOTOR ELECTRICO SUMERGIBLE DE ACERO INOXIDABLE / HIERRO CON CAPACIDAD DE 50 HP TRIFASICO A 460V CON ACOPLAMIENTO NEMA DE 6" MOD. MSRT6 503460 MCA. ALTAMIRA N/S. 24M06L5906/202411</t>
  </si>
  <si>
    <t>GENERADOR A GASOLINA BURCAT POWER DE 7.5 HP VOLTAJE 110 Y 220 W</t>
  </si>
  <si>
    <t>MOTOR SUMERGIBLE AQUA PAK ACEITE DE 5 HP 230 VOLTS 3 FASES</t>
  </si>
  <si>
    <t>CAJA DE CONTROL FRANKLIN ELECTRIC DE 15HP 230V, S.F. MAX AMP 75.0 MODELO: 2822039330</t>
  </si>
  <si>
    <t>CAJA DERIVADORA J5 DE 200 AMP. DE 35 KVA MOD. MPJ5-22222-35BKT MCA. CHARDON</t>
  </si>
  <si>
    <t>BOMBA SUMERGIBLE ALTAMIRA 50 HP ACERO INOXIDABLE AV. 6", MODELO: KOR53 R500-2</t>
  </si>
  <si>
    <t>MOTOR SUMERGIBLE ALTAMIRA SERIE RT 6" 50 HP 3X460V MODELO: MSRT6 503460</t>
  </si>
  <si>
    <t>MODULO DE CONTROL PARA GENERADOR REMAN-A CAMBIO</t>
  </si>
  <si>
    <t>INTERRUPTOR TERMOMAGNETICO TRIFASICO DE 50 AMPERES TIPO FAL SQUARE D</t>
  </si>
  <si>
    <t>BR4:3RT10566AR36, CONTACTOR MAGNETICO 185 A., EN 440 V. 3TF5</t>
  </si>
  <si>
    <t>MOTOBOMBA MARCA HONDA MODELO WB30XM-MFX</t>
  </si>
  <si>
    <t>VARIADOR FORWARDN MP 3X 230V 42A CON NUMERO DE SERIE: 9130550 16004048157 DE OPERACIÓN</t>
  </si>
  <si>
    <t>VARIADOR FORWARDN MP 3X230V 30A CON NUMERO DE SERIE: 91305501590C06135444 DE OPERACIÓN</t>
  </si>
  <si>
    <t>EQUIPO DE BOMBEO CENTRIFUGO VERTICAL TIPO TURBINA COMPLETO, MARCA GM, MODELO PF70-OH CON GASTO DE 170LPS, CDT DE 50 METROS, TAMAÑO 15" DE 2 PASOS, LUBRICADO POR AGUA, SUCCION 12" Y DESCARGA DE 12" ROSCADA, FABRICADO EN TAZONES EN FE.FO. ASTM A48 CL-30 CON RECUBRIMIENTO INTERNO PORCELANIZADO</t>
  </si>
  <si>
    <t>MOTOR SUMERGIBLE DE 5 HP 3 FASES 230 VOLTS MCA. AQUAPAK NO. DE SERIE R2200049978-1499 MODELO.MSQA4 53230</t>
  </si>
  <si>
    <t>DESKTOP OPTIPLEX 7470 AIO. MCA DELL, PERFORMARCE INTEL 15, 8GB MEMORIA</t>
  </si>
  <si>
    <t>5151000001-24</t>
  </si>
  <si>
    <t>5151000001-25</t>
  </si>
  <si>
    <t>COMPUTADORA ALL IN ONE HP PROONE 240 G10 23.8 INTEL CORE I3 8GB DE RAM 256GB SSD W11 HOME (N/S: 8CC43119F1)</t>
  </si>
  <si>
    <t>COMPUTADORA ALL IN ONE IDEACENTRE 24RH9 PROCESADOR INTEL CI3 1315 MEMORIA DE 16GB DDR5 DE 512GB PANTALLA 23.8 WINDOWS 11 (N/S: MP2B34SG)</t>
  </si>
  <si>
    <t>COMPUTADORA ALL IN ONE IDEACENTRE 24RH9 PROCESADOR INTEL CI3 1315 MEMORIA DE 16GB DDR5 DE 512GB PANTALLA 23.8 WINDOWS 11 (N/S: MP2B95ML)</t>
  </si>
  <si>
    <t>ALL IN ONE COMPUTADORA TODO EN UNO LENOVO IDEACENTRE AIO 24IRH9 ALL-IN-ONE 23.8" INTEL CORE I3-1315U 3.30GHZ, 16 GB, 512GB SSD, WINDOWS, 11 HOME 64-BIT, GRIS SERIE :S/N MP2B8J2F</t>
  </si>
  <si>
    <t>LAPTOP LAPTOP LENOVO IDEAPAD 1 15IAU7 15.6" 1920X1080 FULL HD, INTEL CORE I3-1215U, 8 GB, 1TB SSD, WINDOWS 11 HOME, ESPAÑOL SERIE: PF57PLRG</t>
  </si>
  <si>
    <t>5151000001-26</t>
  </si>
  <si>
    <t>5151000001-27</t>
  </si>
  <si>
    <t>5151000001-28</t>
  </si>
  <si>
    <t>5151000001-29</t>
  </si>
  <si>
    <t>COMPUTADORA ALL IN ONE HP PROONE 240 G10 23.8 INTEL CORE I3 8GB DE RAM 256SSD W11 HOME (N/S: 8CC43119DT)</t>
  </si>
  <si>
    <t>COMPUTADORA ALL IN ONE HP PROONE 240 G10 23.8 INTEL CORE I3 8GB DE RAM 256SSD W11 HOME (N/S: 8CC431197Z)</t>
  </si>
  <si>
    <t>5151000001-30</t>
  </si>
  <si>
    <t>5151000001-31</t>
  </si>
  <si>
    <t>LAPTOP MARCA: LENOVO MODELO: LOQ NUMERO DE SERIE: MP2RD2DY PROCESADOR: CORE I5 TARJETA DE VIDEO: NVIDIA RTX 3050 SSD: 512GB RAM: 16GB SISTEMA OPERATIVO: WINDOWS 11</t>
  </si>
  <si>
    <t>LAPTOP MACBOOK PRO 2024 DE APPLE M4 CPU DE 10 NUCLEOS Y GPU DE 10 NUCLEOS DISEÑADA PARA APPLE INTELLIGENCE PANTALLA 14.2 PULGADAS 16GB DE MEMORIA UNIFICADA 1TB (N/S: HQTXMC22TH)</t>
  </si>
  <si>
    <t>5151000001-32</t>
  </si>
  <si>
    <t>5151000001-33</t>
  </si>
  <si>
    <t>5151000001-34</t>
  </si>
  <si>
    <t>ESCANER COLOR EPSON DS530II ADF 50 PAG</t>
  </si>
  <si>
    <t>COMPUTADORA ALL IN ONE HP PAVILION 27-CA2005IA AIO PC, WINDOWS 11 HOME SINGLE LANGUAGE 27" INTEL CORE I7 16GB RAM, 512GB SSD, NVIDIA GEFORCE RTX 3050, QHDSERIE: 8CC4314V4WP/N: A38S3LA#ABM</t>
  </si>
  <si>
    <t>5151000001-35</t>
  </si>
  <si>
    <t>COMPUTADORA ALL IN ONE HP PROONE 240 G10 23.8 INTEL CORE I3 8GB DE RAM 256GB SSD W11 (N/P: 8CC431193F)</t>
  </si>
  <si>
    <t>COMPUTADORA HP ALL IN ONE 24-CB1024LA. INTEL CORE I3 1215U. 8GB RAM. 512GB SSD NUMERO DE SERIE: 8CC45104MJ</t>
  </si>
  <si>
    <t>5151000001-36</t>
  </si>
  <si>
    <t>5151000001-37</t>
  </si>
  <si>
    <t>COMPUTADORA HP ALL IN ONE 24-CB1024LA. INTEL CORE I3 1215U, 6GB RAM, 512GB SSD, MODELO DEL PROCESADOR: I3-1215U, LINEAL DEL PROCESADOR, CORE I3, MARCA DEL PROCESADOR, INTEL CAPACIDAD DE DISCO SSD: 512GB NUMERO DE SERIE: 22WW6MCZ60. CAPACIDAD DEL DISCO DURO: 512MB, CAPACIDAD TOTAL DEL MODULO DE MEMORIA RAM: 8GB, VOLTAJE: 127V, GPU: INTEL HD GRAPHICS, PANTALLA LED FULL HD. SISTEMA OPERATIVO: WINDOWS 11 HOME CAMARA WEB HD. MICROFONO INCOPORADO. CONEXION BLUETOOTH WIFI, PUERTO ETHERNET.</t>
  </si>
  <si>
    <t>COMPUTADORA HP ALL IN ONE 24-CB1024LA. INTEL CORE i3 1215U. 8GB RAM 512GB SSD. NUMERO DE SERIE: 8CC45104LY</t>
  </si>
  <si>
    <t>5151000001-38</t>
  </si>
  <si>
    <t>5151000001-39</t>
  </si>
  <si>
    <t>SWITCH UNIFI LITE ADMINISTRABLE POE DE 16 PUERTOS 10/100/100</t>
  </si>
  <si>
    <t>5151000001-40</t>
  </si>
  <si>
    <t>COMPUTADORA LENOVO IDEACENTRE AIO 24IRH9 23.8" TOUCH, INTEL CORE I3 13VA GEN. 8GB RAM DDR5. 512GB. WINDOWS 11 HOME MODELO: MPNXS4B29008 NUMERO DE SERIE: MP2G5VWV TECLADO Y MOUSE INALAMBRICOS EN ESPAÑOL</t>
  </si>
  <si>
    <t>UNIFI SWITCH PRO 48 CAPA 3 DE 48 PUERTOS GIGABIT RJ 45. MODELO: USW-PRO-48. NUMERO DE SERIE: F4E2C6DDA903. 4 PUERTOS 1/10G SFP. PANTALLA INFORMATICA</t>
  </si>
  <si>
    <t>5151000001-41</t>
  </si>
  <si>
    <t>5151000001-42</t>
  </si>
  <si>
    <t>BOMBA HONDA WB20XM MFX DE 2" DE 5.5 HP NO. DE SERIE: GCAAH-6018701</t>
  </si>
  <si>
    <t>5661000024-1</t>
  </si>
  <si>
    <t>5661000024-2</t>
  </si>
  <si>
    <t>5661000024-3</t>
  </si>
  <si>
    <t>5661000024-4</t>
  </si>
  <si>
    <t>5661000024-5</t>
  </si>
  <si>
    <t>5661000024-6</t>
  </si>
  <si>
    <t>5661000024-7</t>
  </si>
  <si>
    <t>5661000024-8</t>
  </si>
  <si>
    <t>5661000024-9</t>
  </si>
  <si>
    <t>5661000024-10</t>
  </si>
  <si>
    <t>5661000024-11</t>
  </si>
  <si>
    <t>5661000024-12</t>
  </si>
  <si>
    <t>5661000024-13</t>
  </si>
  <si>
    <t>5661000024-14</t>
  </si>
  <si>
    <t>5661000024-15</t>
  </si>
  <si>
    <t>5661000024-16</t>
  </si>
  <si>
    <t>5661000024-17</t>
  </si>
  <si>
    <t>5661000024-18</t>
  </si>
  <si>
    <t>5661000024-19</t>
  </si>
  <si>
    <t>5661000024-20</t>
  </si>
  <si>
    <t>5661000024-21</t>
  </si>
  <si>
    <t>5661000024-22</t>
  </si>
  <si>
    <t>5661000024-23</t>
  </si>
  <si>
    <t>5661000024-24</t>
  </si>
  <si>
    <t>5661000024-25</t>
  </si>
  <si>
    <t>5661000024-26</t>
  </si>
  <si>
    <t>5661000024-27</t>
  </si>
  <si>
    <t>5661000024-28</t>
  </si>
  <si>
    <t>5661000024-29</t>
  </si>
  <si>
    <t>5661000024-30</t>
  </si>
  <si>
    <t>BANCO DE CAPACITADOR TRIFASICO DE 40 KVAR DE 480 V CON INTERRUPTOR PRINCIPAL, FOCO TIPO LED ALOJADO A GABINETE NEMA 1 MCA. VECMA</t>
  </si>
  <si>
    <t>5661000024-31</t>
  </si>
  <si>
    <t>5661000024-32</t>
  </si>
  <si>
    <t>5661000024-33</t>
  </si>
  <si>
    <t>5661000024-34</t>
  </si>
  <si>
    <t>5661000024-35</t>
  </si>
  <si>
    <t>5661000024-36</t>
  </si>
  <si>
    <t>5661000024-37</t>
  </si>
  <si>
    <t>5661000024-38</t>
  </si>
  <si>
    <t>5661000024-39</t>
  </si>
  <si>
    <t>5661000024-40</t>
  </si>
  <si>
    <t>5661000024-41</t>
  </si>
  <si>
    <t>5661000024-42</t>
  </si>
  <si>
    <t>5661000024-43</t>
  </si>
  <si>
    <t>5661000024-44</t>
  </si>
  <si>
    <t>5661000024-45</t>
  </si>
  <si>
    <t>5661000024-46</t>
  </si>
  <si>
    <t>5661000024-47</t>
  </si>
  <si>
    <t>5661000024-48</t>
  </si>
  <si>
    <t>5661000024-49</t>
  </si>
  <si>
    <t>5661000024-50</t>
  </si>
  <si>
    <t>5661000024-51</t>
  </si>
  <si>
    <t>5661000024-52</t>
  </si>
  <si>
    <t>5661000024-53</t>
  </si>
  <si>
    <t>5661000024-54</t>
  </si>
  <si>
    <t>5661000024-55</t>
  </si>
  <si>
    <t>5661000024-56</t>
  </si>
  <si>
    <t>5661000024-57</t>
  </si>
  <si>
    <t>5661000024-58</t>
  </si>
  <si>
    <t>5661000024-59</t>
  </si>
  <si>
    <t>5661000024-60</t>
  </si>
  <si>
    <t>5661000024-61</t>
  </si>
  <si>
    <t>5661000024-62</t>
  </si>
  <si>
    <t>5661000024-63</t>
  </si>
  <si>
    <t>5661000024-64</t>
  </si>
  <si>
    <t>5661000024-65</t>
  </si>
  <si>
    <t>5661000024-66</t>
  </si>
  <si>
    <t>5661000024-67</t>
  </si>
  <si>
    <t>5661000024-68</t>
  </si>
  <si>
    <t>5661000024-69</t>
  </si>
  <si>
    <t>5661000024-70</t>
  </si>
  <si>
    <t>5661000024-71</t>
  </si>
  <si>
    <t>5661000024-72</t>
  </si>
  <si>
    <t>5661000024-73</t>
  </si>
  <si>
    <t>5661000024-74</t>
  </si>
  <si>
    <t>5661000024-75</t>
  </si>
  <si>
    <t>5661000024-76</t>
  </si>
  <si>
    <t>5661000024-77</t>
  </si>
  <si>
    <t>Total Categoría: 1246-6</t>
  </si>
  <si>
    <t>Total Grupo: 1246</t>
  </si>
  <si>
    <t>Categoría: 1246-2  Partida Genérica: 562 - Maquinaria y Equipo Industrial</t>
  </si>
  <si>
    <t>Total Categoría: 1246-2</t>
  </si>
  <si>
    <t>TURBINA LUB AGUA MOD 11ASL-2-DESCARGA 8" MARCA AS PUMPS CODIGO DE COMPRA 11ASLTWD8-2</t>
  </si>
  <si>
    <t>PODADORA DE MOTOR GASOLINA TRUPER 20" 5 HP CODIGO DE COMPRA HRTRP520</t>
  </si>
  <si>
    <t>BOMBA TURBINA LUB AGUA MOD 14ASH-2 DESCARGA 12" MCA AS PUMPS CODIGO DE COMPRA 14ASHTWD12-2</t>
  </si>
  <si>
    <t>MAQUINA DE SOLDAR MI3-475 SERIE B-226 1143 F14</t>
  </si>
  <si>
    <t>MOTOR SUMERGIBLE MARCA AQUA PAX DE 10 HP 230 VOLTS 3 FASES ACOPLAMIENTO NEMA 6</t>
  </si>
  <si>
    <t>MOTOBOMBA NUEVA DE 3" MCA HONDA 4T MODELO WB30 XH DRX NUM DE MOTOR GCAAH-3830278 NUM DE CHASIS WACC-9246078</t>
  </si>
  <si>
    <t>MOTOR VERTICAL DE FLECHA HUECA DE 125 HP 4 POLOS ARMAZON 444 TP SIEMENS PRODDER ACCION 4 NO. DE SERIE: F12T0022HS24</t>
  </si>
  <si>
    <t>MOTOR VERTICAL DE FLECHA HUECA DE 150 HP 4 POLOS ARMAZON 445 TP SIEMENS PRODDER ACCION 4 NO. DE SERIE: Q2D14T0023HS1</t>
  </si>
  <si>
    <t>CUERPO DE TAZONES MARCA GM MODELO PF70-OH DE 2 PASOS SUCCION 12" Y DESCARGA DE 12" ROSCADA PARA UN GASTO DE 160 LPS, CDT 50 METROS PARA USARSE CON MOTOR DE 25 HP PRODDER ACCION 5</t>
  </si>
  <si>
    <t>CUERPO DE TAZONES MARCA GM MODELO PF70-OH DE 3 PASOS SUCCION 12" Y DESCARGA DE 12" ROSCADA PARA UN GATO DE 165 LPS, CDT 45 METROS PARA USARSE CON MOTOR DE 25 HP PRODDER ACCION 5</t>
  </si>
  <si>
    <t>MOTOR SUMERGIBLE 75 HP 8" 3F460V 60 HHZ REBOBINABLE MARCA SAER</t>
  </si>
  <si>
    <t>MOTOBOMBA HONDA MOD. WXB20XM MODELO WB20XM NUM MOTOR JH168F-GCAAH-4834853</t>
  </si>
  <si>
    <t>MOTOBOMBA HONDA MOD. WXB20XM MODELO WB20XM NUM MOTOR JH168F-GCAAH-4834803</t>
  </si>
  <si>
    <t xml:space="preserve">MOTOR SUMERGIBLE MARCA SAER DE 50 HP DE 8" DE DIAMETRO </t>
  </si>
  <si>
    <t>MOTOBOMBA NUEVA HONDA 4 TIEMPOS MODELO: WB20XM-MFX, NO. DE SERIE: WAAL-1004096, NO. MOTOR: GCAAH-4915190</t>
  </si>
  <si>
    <t>MOTOR SUMERGIBLE DE 75HP/440V. MARCA SAER 3F 60HZ NEMA 8</t>
  </si>
  <si>
    <t>MOTOR FRANKLIN DE 50HP</t>
  </si>
  <si>
    <t>BOMBA SUMERGIBLE ALTAMIRA 50HP AC. INOX. AC. 6"</t>
  </si>
  <si>
    <t>MOTOR SUMERGIBLE ALTAMIRA 6" 50HP 3X460V AGUA</t>
  </si>
  <si>
    <t>MOTOR SUMERGIBLE ALTAMIRA 8" 75HP 3X460V AGUA</t>
  </si>
  <si>
    <t>MOTOR SUMERGIBLE COVERCO 50HP 3F 440V. 6" S/N:50298516</t>
  </si>
  <si>
    <t>MEGAOHMETRO 1503 MARCA FLUKE</t>
  </si>
  <si>
    <t>ARRANCADOR SIEMENS ATR 75HP 3F 440V</t>
  </si>
  <si>
    <t>MOTOBOMBA HONDA 4 TIEMPOS WB20XM‐MFX No DE SERIE: WAAL‐1017036 No DE MOTOR: GCAAH‐5840333 ROJO</t>
  </si>
  <si>
    <t>PERTIGA TELESCOPICA TRIANGULAR DE 8 SECCIONES</t>
  </si>
  <si>
    <t>HIPOCLORADOR MILTON ROY MODELO C761-468TP</t>
  </si>
  <si>
    <t>MOTOR FRANKLIN 75 HP 460V 3F 8" S/N: 17 K 19-16000328</t>
  </si>
  <si>
    <t>BOMBA MARCA ITSA MODELO 71362-5. 170LPS CDT50 METROS SALIDA DE 12"</t>
  </si>
  <si>
    <t>BOMBA MARCA ITSA MODELO 71362-5. 160LPS CDT50 METROS SALIDA DE 12"</t>
  </si>
  <si>
    <t>BOMBA MARCA ITSA MODELO 71362-5. 160LPS CDT 45 METROS SALIDA DE 12"</t>
  </si>
  <si>
    <t>MOTOR VERTICAL FLECHA HUECA DE 150 HP 3 FASES 4 POLOS 1750RPM 440 VOLTS MARCA SIEMENS</t>
  </si>
  <si>
    <t>MOTOR VERTICAL FLECHA HUECA DE 125 HP 3 FASES 4 POLOS 1750RPM 440 VOLTS MARCA SIEMENS</t>
  </si>
  <si>
    <t>5621000022-1</t>
  </si>
  <si>
    <t>5621000022-2</t>
  </si>
  <si>
    <t>5621000022-3</t>
  </si>
  <si>
    <t>5621000022-4</t>
  </si>
  <si>
    <t>5621000022-5</t>
  </si>
  <si>
    <t>5621000022-6</t>
  </si>
  <si>
    <t>5621000022-7</t>
  </si>
  <si>
    <t>5621000022-8</t>
  </si>
  <si>
    <t>5621000022-9</t>
  </si>
  <si>
    <t>5621000022-10</t>
  </si>
  <si>
    <t>5621000022-11</t>
  </si>
  <si>
    <t>5621000022-12</t>
  </si>
  <si>
    <t>5621000022-13</t>
  </si>
  <si>
    <t>5621000022-14</t>
  </si>
  <si>
    <t>5621000022-15</t>
  </si>
  <si>
    <t>5621000022-16</t>
  </si>
  <si>
    <t>5621000022-17</t>
  </si>
  <si>
    <t>5621000022-18</t>
  </si>
  <si>
    <t>5621000022-19</t>
  </si>
  <si>
    <t>5621000022-20</t>
  </si>
  <si>
    <t>5621000022-21</t>
  </si>
  <si>
    <t>5621000022-22</t>
  </si>
  <si>
    <t>5621000022-23</t>
  </si>
  <si>
    <t>5621000022-24</t>
  </si>
  <si>
    <t>5621000022-25</t>
  </si>
  <si>
    <t>5621000022-26</t>
  </si>
  <si>
    <t>5621000022-27</t>
  </si>
  <si>
    <t>5621000022-28</t>
  </si>
  <si>
    <t>5621000022-29</t>
  </si>
  <si>
    <t>5621000022-30</t>
  </si>
  <si>
    <t>5621000022-31</t>
  </si>
  <si>
    <t>5621000022-32</t>
  </si>
  <si>
    <t>5621000022-33</t>
  </si>
  <si>
    <t>Categoría: 1246-7  Partida Genérica: 567 - Herramientas y Máquinas-Herramienta</t>
  </si>
  <si>
    <t>Total Categoría: 1246-7</t>
  </si>
  <si>
    <t>HERRAMIENTA MECANICA MANUAL PARA TERMINALES Y AMPALMES CALIBRE 8-4/0 AW</t>
  </si>
  <si>
    <t>CORTADORA DE PAVIMENTO AZUL/NEGRO FELSA/KOHLER NO. SERIE: 003477/4535601878</t>
  </si>
  <si>
    <t>MARTILLO DEMOLEDOR HEXAGONAL, MODELO 0611300A0G0 MARCA BOSCH</t>
  </si>
  <si>
    <t>DESMALEZADORA STHIL FS-85 4137-200-0350</t>
  </si>
  <si>
    <t>MEDIDOR DE AGUA MARCA TECNIDRO NO. DE SERIE: R1616030</t>
  </si>
  <si>
    <t>MARTILLO DEMOLEDOR (COMBO) COD. 106DWD25960</t>
  </si>
  <si>
    <t>CORTADORA DE CONCRETO 14" LONCIN TKA-FS450</t>
  </si>
  <si>
    <t>MARTILLO DEMOLEDOR 30KG HEXAGONAL 1 1/8</t>
  </si>
  <si>
    <t>CORTADORA DE CONCRETO MOTOR LONCIN 13HP 14" A 18"</t>
  </si>
  <si>
    <t>PODADORA C/MOTOR A GASOLINA 20" 5HP</t>
  </si>
  <si>
    <t>PERTIGA TELESCOPICA REDONDA HETSA 10.7 MTS 8 SECC (HETP107)</t>
  </si>
  <si>
    <t>MOTOSIERRA TELESCOPICA MOD. STHIL HT 75, 12 SERIE: 41383526400-BHDPE1</t>
  </si>
  <si>
    <t>MOTOSIERRA STHIL MS 381 25, SERIE: 191327613</t>
  </si>
  <si>
    <t>DESMALEZADORA STHIL FS 120 SERIE: 828017278 SERIE: 828017277</t>
  </si>
  <si>
    <t>CORTATUBOS ARTICULADOS P/TUBO DE ACERO RIGIDO</t>
  </si>
  <si>
    <t>567100003-1</t>
  </si>
  <si>
    <t>567100003-2</t>
  </si>
  <si>
    <t>567100003-3</t>
  </si>
  <si>
    <t>567100003-4</t>
  </si>
  <si>
    <t>567100003-5</t>
  </si>
  <si>
    <t>567100003-6</t>
  </si>
  <si>
    <t>567100003-7</t>
  </si>
  <si>
    <t>567100003-8</t>
  </si>
  <si>
    <t>567100003-9</t>
  </si>
  <si>
    <t>567100003-10</t>
  </si>
  <si>
    <t>567100003-11</t>
  </si>
  <si>
    <t>567100003-12</t>
  </si>
  <si>
    <t>567100003-13</t>
  </si>
  <si>
    <t>567100003-14</t>
  </si>
  <si>
    <t>567100003-15</t>
  </si>
  <si>
    <t>567100003-16</t>
  </si>
  <si>
    <t>567100003-17</t>
  </si>
  <si>
    <t>567100003-18</t>
  </si>
  <si>
    <t>567100003-19</t>
  </si>
  <si>
    <t>567100003-20</t>
  </si>
  <si>
    <t>567100003-21</t>
  </si>
  <si>
    <t>567100003-22</t>
  </si>
  <si>
    <t>567100003-23</t>
  </si>
  <si>
    <t>567100003-24</t>
  </si>
  <si>
    <t>567100003-25</t>
  </si>
  <si>
    <t>DESBROZADORA MOD FS-235 STHILL 2.1 HP 36.3 CC. A GASOLINA NUMERO DE SERIE 838006543</t>
  </si>
  <si>
    <t>PERTIGA TELESCOPICA PERFIL TRIANGULAR COL. AMARILLO FLOURESCENTE 8 SECCIONES CON LONGITUD EXTENDIDA DE 10.67 MTS MOD. HV-235 MCA. HASTINGS</t>
  </si>
  <si>
    <t>CORTADORA MARCA OAKLAND DE CONCRETO PROFESIONAL CAPACIDAD MAXIMA PARA DISCO DE HASTA 18" ACCIONADA POR UN MOTOR DE 13 HP</t>
  </si>
  <si>
    <t>MARTILLO DEMOLEDOR 30 KG "DEWALT 1,800 W 900 GPM 68 JOULES HRDWD25980 NUMERO DE SERIE: 15231 MOD: D25980-B3</t>
  </si>
  <si>
    <t>CORTADORA JOPER SUPER PLUS CON MOTOR KOHLER 14 H.P. SERIE 36048 PARA CONCRETO Y ASFALTO</t>
  </si>
  <si>
    <t>MOTOSIERRA TELESCOPICA DE 10" CON MOTOR DE 2 TIEMPOS: 25.4CC POTENCIA 1.04KW CON ALCANCE DE 5MTS. MARCA EVANS MODELO MST10G27 ENCENDIDO RETRACTIL N/S: 2310150091 INCLUYE ARNES DE SUJETACIÓN Y KIT DE HERRAMIENTAS DE INSTALACIÓN COLOR NEGRO/NARANJA</t>
  </si>
  <si>
    <t>MARTILLO DEMOLEDOR (COMBO) COD. 106DW-25980 MCA. DEWALT SERIE: 11812</t>
  </si>
  <si>
    <t>Categoría: 1241-1   Partida Genérica: 511 - Muebles de Oficina y Estantería</t>
  </si>
  <si>
    <t>Total Categoría: 1241-1</t>
  </si>
  <si>
    <t>MESA DE JUNTAS CON CUBIERTA EN FORMA DE SEMI CUADRADA DE 2.40 CM FRENTE X 1.20 CM FONDO X 0.75 CM ALTO, COLOR CHOCOLATE PARA 8 USUARIOS</t>
  </si>
  <si>
    <t>ESTANTE DE ACERO USO RUDO 195C ANCHO X 198 CM ALTO FONDO 60 CM SOPORTE DE 907 A 1500KG</t>
  </si>
  <si>
    <t>STAND PORTATIL MODULO DE CULTURA DEL AGUA (STAND PVC, CON BANDEROLAS Y TOLDO) PARA UTILIZARSE EN LAS ACTIVIDADES INTENERANTES DE CULTURA DEL AGUA EN LAS DIFERENTES ESCUELAS, COLONIAS Y LOCALIDADES DEL MUNICIPIO DEL CARMEN</t>
  </si>
  <si>
    <t>511100002-1</t>
  </si>
  <si>
    <t>511100002-2</t>
  </si>
  <si>
    <t>511100002-3</t>
  </si>
  <si>
    <t>511100002-4</t>
  </si>
  <si>
    <t>511100002-5</t>
  </si>
  <si>
    <t>Categoría: 1246-4  Partida Genérica: 564 - Sistemas de Aire Acondicionado, Calefacción y de Refrigeración Industrial y Comercial</t>
  </si>
  <si>
    <t>Total Categoría: 1246-4</t>
  </si>
  <si>
    <t>5621000022-34</t>
  </si>
  <si>
    <t>MOTOR HIDRAULICO PARA EL GIRO DEL CARRETE VACTOR MARCA PARKER TF, DESP. 280 CM3 (17.1 IN3) MONTAJE MAGNETO, PUERTOS 7/8" SAE, FLECHA 1 1/4" LISO CON CUÑA, PRESION 3000 PSI MAX. S/PINTURA SERIE 05025AC6680</t>
  </si>
  <si>
    <t>MINISPLIT  PLATINO 12000 BTU 124-220V 760 HZ FRIO</t>
  </si>
  <si>
    <t xml:space="preserve">MINISPLIT BENELUX 12000 BTU 220 VOLTS </t>
  </si>
  <si>
    <t>MINISPLIT BENELUX 18000 BTU 124-220V/60HZ FRIO</t>
  </si>
  <si>
    <t>MINISPLIT PLATINO AC 24000 BTU 220V 60HZ R410A</t>
  </si>
  <si>
    <t>MINISPLIT 24000BTUS 208-230V GREEN PLUS</t>
  </si>
  <si>
    <t>MINISPLIT 1800BTU 220V-60HZ BENELUX</t>
  </si>
  <si>
    <t>MINISPLIT INVERTER 24000 BTU S 220V 60HZ BENELUX</t>
  </si>
  <si>
    <t>MINISPLIT S INVERTER AURUS 24000 BTUS WIFI R32 220V</t>
  </si>
  <si>
    <t>AIRE ACONDICIONADO MINISPLIT INVERTER 18K BTU VX182C3</t>
  </si>
  <si>
    <t>MINISPLIT HIGH WALL YORK MOD: YHFE24ZJMAXAORX 24000 BTU STANDAR S/F  220/1/60 410</t>
  </si>
  <si>
    <t>5641000020-1</t>
  </si>
  <si>
    <t>5641000020-2</t>
  </si>
  <si>
    <t>5641000020-3</t>
  </si>
  <si>
    <t>5641000020-4</t>
  </si>
  <si>
    <t>5641000020-5</t>
  </si>
  <si>
    <t>5641000020-6</t>
  </si>
  <si>
    <t>5641000020-7</t>
  </si>
  <si>
    <t>5641000020-8</t>
  </si>
  <si>
    <t>5641000020-9</t>
  </si>
  <si>
    <t>5641000020-10</t>
  </si>
  <si>
    <t>5641000020-11</t>
  </si>
  <si>
    <t>5641000020-12</t>
  </si>
  <si>
    <t>5641000020-13</t>
  </si>
  <si>
    <t>5641000020-14</t>
  </si>
  <si>
    <t>MINISPLIT PLATINO AC 24000 BTUS 220V 60HZ R410A</t>
  </si>
  <si>
    <t xml:space="preserve"> Grupo: 1244</t>
  </si>
  <si>
    <t>Categoría: 1244-1  Partida Genérica: 541 - Vehiculos y Equipo Terrestre</t>
  </si>
  <si>
    <t>Total Categoría: 1244-1</t>
  </si>
  <si>
    <t>Total Grupo: 1244</t>
  </si>
  <si>
    <t>511100002-6</t>
  </si>
  <si>
    <t>ESTANTE DE METAL HUSKY 4N</t>
  </si>
  <si>
    <t>FT150 GRIS CASCO CACHUCHA SN: NA SERIE: 3SCPFTEE3K1102849 AÑO 2019 COLOR GRAFITO, MOTOR: LC162FMJSE022544 PEDIMENTO: HECHO EN MEXICO MOTO NUEVA SIN RODAR</t>
  </si>
  <si>
    <t>MOTOCARRO CON ARRANQUE ELECTRICO Y PEDAL ESTRIBO TRASERO Y RADIADOR</t>
  </si>
  <si>
    <t>MOTOCICLETA NUEVA MARCA VELOCI MODELO: COVALT 300CC 2022, COLOR ROJO, MODELO: 2022, SERIE: 3VMB2K3U6N2079841, MOTOR: 174FMNN8495953, CILINDRAJE: 300 CC PEDIMENTO HECHO EN MEXICO NCI: 5DFMME2E</t>
  </si>
  <si>
    <t>HEAVY-B 2022 MOTOCICLETA NUEVA MODELO HEAVY-B MOTOR 150 C.C. 10.5 H.P. MONOCILINDRO, 4 TIEMPOS ENFRIADO POR AIRE, TRANSMISIÓN ESTANDAR 5 VELOCIDADES CON REVERSA NO. MOTOR: FK162FMJFM100248 CHASIS: 3CUM2AHB3NX000262 MODELO: 2022 COLOR: BLANCO PEDIMENTO: N/A</t>
  </si>
  <si>
    <t>REMOLQUE HECHIZO COLOR BLANCO DE 2 EJES TIPO REDILA CON ESTRUCTURA METALICA DE 1.86 MTS DE ANCHO X 4.50 MTS DE LARGO Y 1.60 MTS DE ALTO CON CUATRO RINES DE CINCO AGUJEROS Y 4 LLANTAS CONVENCIONALES DE 15 PULGADAS</t>
  </si>
  <si>
    <t>MOTOCICLETA NUEVA MARCA VELOCI MODELO: COVALT 300CC 2022, COLOR ROJO, MODELO: 2022, SERIE: 3VMBK3U8N2080568, MOTOR: 174FMNN8495767, CILINDRAJE: 300 CC PEDIMENTO HECHO EN MEXICO NCI: 5CHBMP2G</t>
  </si>
  <si>
    <t>MOTOCICLETA NUEVA MODELO HEAVY-MAX MOTOR 250CC 16.3 HP CUATRO TIEMPOS ENFRIADO POR ANTICONGELANTE, TRANSMISIÓN STD 7 VELOCIDADES Y REVERSA, NO. MOTOR: 170MMP24J03067, CHASIS: 3CUM2AHX2SX000020, MODELO: 2025, COLOR NEGRO PEDIMENTO: N/A</t>
  </si>
  <si>
    <t>MOTOCICLETA NUEVA MODELO HEAVY-MAX MOTOR 250CC 16.3 HP CUATRO TIEMPOS ENFRIADO POR ANTICONGELANTE, TRANSMISIÓN STD 7 VELOCIDADES Y REVERSA, NO. MOTOR: 170MMP24J03056, CHASIS: 3CUM2AHX6SX000022, MODELO: 2025, COLOR NEGRO PEDIMENTO: N/A</t>
  </si>
  <si>
    <t>CAMIONETA V.W. SAVEIRO ROBUST CABINA SENCILLA MPI MOTOR 1.6L 109 HP TRANS. 5 VELOCIDADES MANUAL 2 PUERTAS, COLOR BLANCO CANDY, 4 CILINDROS NO. MOTOR: CWS618290, NO. SERIE: 9BWKL45UXSP018573 AÑO: 2025</t>
  </si>
  <si>
    <t>CABINA USADA MARCA: NAVISTAR INTERNATIONAL CON SERIE: M-0051487 COLOR BLANCO CON MOTOR USADO MARCA: NAVISTAR CON SERIE: 362GM2UO152015 NUMERO DE PEDIMENTO: 25 40 3987 5000065</t>
  </si>
  <si>
    <t>VEHICULO NUEVO MARCA RAM MODELO 2025 RAM 700 MANUAL, TRADESMAN REGULAR CAB 1.3LTS 5 VEL. COLOR EXTERIOR BLANCO, TRANSMISIÓN MANUAL, NO. PUERTAS: 2. NO. MOTOR: HECHO EN BRASIL, NO. SERIE: 9BD281GJ3SYG91827</t>
  </si>
  <si>
    <t xml:space="preserve">MOTOCICLETA NUEVA MODELO HEAVY CAB 300 M MOTOR 300CC. 17.4 HP CUATRO TIEMPOS ENFRIADO POR LIQUIDO ANTICONGELANTE, TRANSMISION STD 5 VELOCIDADES CON REVERSA, NO. MOTOR. 174MN057186C5, CHASIS: 3CUM2AHT2SX000662, MODELO: 2025, COLOR: BLANCO </t>
  </si>
  <si>
    <t xml:space="preserve">MOTOCICLETA NUEVA MODELO HEAVY CAB 300 M MOTOR 300CC. 17.4 HP CUATRO TIEMPOS ENFRIADO POR LIQUIDO ANTICONGELANTE, TRANSMISION STD 5 VELOCIDADES CON REVERSA, NO. MOTOR. 174MN057196C5, CHASIS: 3CUM2AHT3SX000654, MODELO: 2025, COLOR: BLANCO </t>
  </si>
  <si>
    <t xml:space="preserve">MOTOCICLETA NUEVA MODELO HEAVY CAB 300 M MOTOR 300CC. 17.4 HP CUATRO TIEMPOS ENFRIADO POR LIQUIDO ANTICONGELANTE, TRANSMISION STD 5 VELOCIDADES CON REVERSA, NO. MOTOR. 174MN057191C5, CHASIS: 3CUM2AHT2SX000676, MODELO: 2025, COLOR: BLANCO </t>
  </si>
  <si>
    <t xml:space="preserve">MOTOCICLETA NUEVA MODELO HEAVY CAB 300 M MOTOR 300CC. 17.4 HP CUATRO TIEMPOS ENFRIADO POR LIQUIDO ANTICONGELANTE, TRANSMISION STD 5 VELOCIDADES CON REVERSA, NO. MOTOR. 174MN057195C5, CHASIS: 3CUM2AHT4SX000663, MODELO: 2025, COLOR: BLANCO </t>
  </si>
  <si>
    <t>5411000015-1</t>
  </si>
  <si>
    <t>5411000015-2</t>
  </si>
  <si>
    <t>5411000015-3</t>
  </si>
  <si>
    <t>5411000015-4</t>
  </si>
  <si>
    <t>5411000015-5</t>
  </si>
  <si>
    <t>5411000015-6</t>
  </si>
  <si>
    <t>5411000015-7</t>
  </si>
  <si>
    <t>5411000015-8</t>
  </si>
  <si>
    <t>5411000015-9</t>
  </si>
  <si>
    <t>5411000015-10</t>
  </si>
  <si>
    <t>5411000015-11</t>
  </si>
  <si>
    <t>5411000015-12</t>
  </si>
  <si>
    <t>5411000015-13</t>
  </si>
  <si>
    <t>5411000015-14</t>
  </si>
  <si>
    <t>5411000015-15</t>
  </si>
  <si>
    <t>5411000015-16</t>
  </si>
  <si>
    <t>5411000015-17</t>
  </si>
  <si>
    <t>5411000015-18</t>
  </si>
  <si>
    <t>5411000015-19</t>
  </si>
  <si>
    <t>5411000015-20</t>
  </si>
  <si>
    <t>Categoría: 1241-9   Partida Genérica: 519 - Otros Mobiliarios y Equipos de Administración</t>
  </si>
  <si>
    <t>Total Categoría: 1241-9</t>
  </si>
  <si>
    <t>MINISPLIT PLATINO AC 12000 BTUS 220V 60HZ R410A</t>
  </si>
  <si>
    <t>MINISPLIT MOD. PLATINO 18,000 BTUS, 220V MARCA BENELUX</t>
  </si>
  <si>
    <t>AIRE ACONDICIONADO TIPO MINISPLIT BENELUX DE 12,000 BTUS INVERTER</t>
  </si>
  <si>
    <t>5191000010-1</t>
  </si>
  <si>
    <t>5191000010-2</t>
  </si>
  <si>
    <t>5191000010-3</t>
  </si>
  <si>
    <t>5191000010-4</t>
  </si>
  <si>
    <t>Categoría: 1246-5  Partida Genérica: 565 - Equipo de Comunicación y Telecomunicación</t>
  </si>
  <si>
    <t>RADIO ANALOGICO MODELO TK2000K MARCA KENWOOD N/S B5801239</t>
  </si>
  <si>
    <t>RADIO BASE KENWOOD VHF  NUM DE SERIE B5A13428</t>
  </si>
  <si>
    <t>ANTENA BASE VHF OMNIDIRECCIONAL</t>
  </si>
  <si>
    <t>RADIO ANALOGICO DE 50 WHATTS</t>
  </si>
  <si>
    <t>Total Categoría: 1246-5</t>
  </si>
  <si>
    <t>RADIO MOVIL CHF 136-174 MHZ, 50 WATTS 16C TK-7302H-KENWOOD</t>
  </si>
  <si>
    <t>5651000018-1</t>
  </si>
  <si>
    <t>5651000018-2</t>
  </si>
  <si>
    <t>5651000018-3</t>
  </si>
  <si>
    <t>5651000018-4</t>
  </si>
  <si>
    <t>5651000018-5</t>
  </si>
  <si>
    <t>Categoría: 1241-2   Partida Genérica: 512 - Muebles, excepto de Oficina y Estantería</t>
  </si>
  <si>
    <t>Total Categoría: 1241-2</t>
  </si>
  <si>
    <t>TAPETE PERSONALIZADO 160X100CM NEGRO</t>
  </si>
  <si>
    <t>RACK INDUSTRIAL DE ACERO DE 4 NIVELES / 900KG POR NIVEL</t>
  </si>
  <si>
    <t>Categoría: 1242-3   Partida Genérica: 523 - Cámaras Fotográficas y de Video</t>
  </si>
  <si>
    <t>CAMARA DE ACCION OSMO POCKET 3 CREATOR 4K/UHDS/N:5WTZN4G002Y729</t>
  </si>
  <si>
    <t>5231000017-1</t>
  </si>
  <si>
    <t>Total Categoría: 1242-3</t>
  </si>
  <si>
    <t>Total Categoría: 1242-9</t>
  </si>
  <si>
    <t>Categoría: 1242-9   Partida Genérica: 529 - Otro Mobiliario y Equipo Educacional y Recreativo</t>
  </si>
  <si>
    <t>MAQUINA DE NIEVE ARTIFICIAL</t>
  </si>
  <si>
    <t>BOTARGA GOTA DEL AGUA PARA ORGANISMO OPERADOR, PAGADA CON RECURSO MUNICIPAL, LA OTRA PARTE SERA CUBIERTA CON FACTURA DE FOLIO INTERNO NO. 700 DE RECURSO FEDERAL</t>
  </si>
  <si>
    <t>Total Categoría: 1246-3</t>
  </si>
  <si>
    <t>Categoría: 1246-3  Partida Genérica: 563 - Maquinaria y Equipo de Construcción</t>
  </si>
  <si>
    <t>TANQUE VERTICAL ROTOPLAS REFORZADO CON CAPACIDAD DE 10000 LITROS COLOR NEGRO</t>
  </si>
  <si>
    <t>Total Categoría: 1251-1</t>
  </si>
  <si>
    <t>Total Grupo: 1251</t>
  </si>
  <si>
    <t>Categoría: 1251-1  Partida Genérica: 591 - Software</t>
  </si>
  <si>
    <t>VFOXPRO PRO 9.0 WIN32 ENGLISH NOT TO FRANCE CD</t>
  </si>
  <si>
    <t>SISTEMA AUTOMATIZADO DE CONTABILIDAD GUBERNAMENTAL SACG</t>
  </si>
  <si>
    <t>Categoría: 1253-1  Partida Genérica: 595 - Concesiones</t>
  </si>
  <si>
    <t>CONCESION DE PERMISO PARA DESCARGA DE LA PLANTA DE TRATAMIENTO FOVISSSTE</t>
  </si>
  <si>
    <t>CONCESION DE PERMISO PARA DESCARGA DE LA PLANTA DE TRATAMIENTO SAN MANUEL</t>
  </si>
  <si>
    <t>CONCESIÓN DE PERMISO PARA DESCARGA DE AGUA DE LA PLANTA DE TRATAMIENTO MUNDO MAYA</t>
  </si>
  <si>
    <t>5911000010-1</t>
  </si>
  <si>
    <t>5911000010-2</t>
  </si>
  <si>
    <t>5911000010-3</t>
  </si>
  <si>
    <t>5951000020-1</t>
  </si>
  <si>
    <t>5951000020-2</t>
  </si>
  <si>
    <t>5951000020-3</t>
  </si>
  <si>
    <t>Total Categoría: 1253-1</t>
  </si>
  <si>
    <t>Total Grupo: 1253</t>
  </si>
  <si>
    <t>Categoría: 1254-1  Partida Genérica: 597 - Licencias Informáticas e Intelectuales</t>
  </si>
  <si>
    <t>Total Categoría: 1254-1</t>
  </si>
  <si>
    <t>Total Grupo: 1254</t>
  </si>
  <si>
    <t>5971000025-1</t>
  </si>
  <si>
    <t>5971000025-2</t>
  </si>
  <si>
    <t>5971000025-3</t>
  </si>
  <si>
    <t>LICENCIA CONTPAQ I NOMINAS (5 USUARIOS)</t>
  </si>
  <si>
    <t>OPUS PROPUESTAS 2009</t>
  </si>
  <si>
    <t>LLAVE ADICIONAL LICENCIA OPUS PROPUESTAS 2009</t>
  </si>
  <si>
    <t>5971000025-4</t>
  </si>
  <si>
    <t xml:space="preserve"> Grupo: 1242</t>
  </si>
  <si>
    <t>Total Grupo: 1242</t>
  </si>
  <si>
    <t>5291000019-1</t>
  </si>
  <si>
    <t>5291000019-2</t>
  </si>
  <si>
    <t>5291000019-3</t>
  </si>
  <si>
    <t>Categoría: 1246-6  Partida Genérica: 566 - Equipos de Generación Eléctrica, Aparatos y Accesorios Eléctricos</t>
  </si>
  <si>
    <t xml:space="preserve"> Grupo: 1251</t>
  </si>
  <si>
    <t xml:space="preserve"> Grupo: 1253</t>
  </si>
  <si>
    <t>G-SUITE BASIC LICENCIA ANUAL</t>
  </si>
  <si>
    <t>6131000010-1</t>
  </si>
  <si>
    <t>6131000010-2</t>
  </si>
  <si>
    <t>6131000010-3</t>
  </si>
  <si>
    <t>6131000010-4</t>
  </si>
  <si>
    <t>6131000010-5</t>
  </si>
  <si>
    <t>6131000010-6</t>
  </si>
  <si>
    <t>6131000010-7</t>
  </si>
  <si>
    <t>6131000010-8</t>
  </si>
  <si>
    <t>6131000010-9</t>
  </si>
  <si>
    <t>6131000010-10</t>
  </si>
  <si>
    <t>6131000010-11</t>
  </si>
  <si>
    <t>6131000010-12</t>
  </si>
  <si>
    <t>6131000010-13</t>
  </si>
  <si>
    <t>6131000010-14</t>
  </si>
  <si>
    <t>6131000010-15</t>
  </si>
  <si>
    <t>6131000010-16</t>
  </si>
  <si>
    <t>6131000010-17</t>
  </si>
  <si>
    <t>6131000010-18</t>
  </si>
  <si>
    <t>6131000010-19</t>
  </si>
  <si>
    <t>6131000010-20</t>
  </si>
  <si>
    <t>6131000010-21</t>
  </si>
  <si>
    <t>6131000010-22</t>
  </si>
  <si>
    <t>6131000010-23</t>
  </si>
  <si>
    <t>6131000010-24</t>
  </si>
  <si>
    <t>6131000010-25</t>
  </si>
  <si>
    <t>6131000010-26</t>
  </si>
  <si>
    <t>6131000010-27</t>
  </si>
  <si>
    <t>6131000010-28</t>
  </si>
  <si>
    <t>6131000010-29</t>
  </si>
  <si>
    <t>6131000010-30</t>
  </si>
  <si>
    <t>6131000010-31</t>
  </si>
  <si>
    <t>6131000010-32</t>
  </si>
  <si>
    <t>6131000010-33</t>
  </si>
  <si>
    <t>6131000010-34</t>
  </si>
  <si>
    <t>6131000010-35</t>
  </si>
  <si>
    <t>6131000010-36</t>
  </si>
  <si>
    <t>6131000010-37</t>
  </si>
  <si>
    <t>6131000010-38</t>
  </si>
  <si>
    <t>6131000010-39</t>
  </si>
  <si>
    <t>6131000010-40</t>
  </si>
  <si>
    <t>6131000010-41</t>
  </si>
  <si>
    <t>6131000010-42</t>
  </si>
  <si>
    <t>6131000010-43</t>
  </si>
  <si>
    <t>6131000010-44</t>
  </si>
  <si>
    <t>6131000010-45</t>
  </si>
  <si>
    <t>6131000010-46</t>
  </si>
  <si>
    <t>6131000010-47</t>
  </si>
  <si>
    <t>6131000010-48</t>
  </si>
  <si>
    <t>6131000010-49</t>
  </si>
  <si>
    <t>6131000010-50</t>
  </si>
  <si>
    <t>6131000010-51</t>
  </si>
  <si>
    <t>6131000010-52</t>
  </si>
  <si>
    <t>6131000010-53</t>
  </si>
  <si>
    <t>6131000010-54</t>
  </si>
  <si>
    <t>6131000010-55</t>
  </si>
  <si>
    <t>6131000010-56</t>
  </si>
  <si>
    <t>6131000010-57</t>
  </si>
  <si>
    <t>6131000010-58</t>
  </si>
  <si>
    <t>6131000010-59</t>
  </si>
  <si>
    <t>6131000010-60</t>
  </si>
  <si>
    <t>6131000010-61</t>
  </si>
  <si>
    <t>6131000010-62</t>
  </si>
  <si>
    <t>6131000010-63</t>
  </si>
  <si>
    <t>6131000010-64</t>
  </si>
  <si>
    <t>6131000010-65</t>
  </si>
  <si>
    <t>6131000010-66</t>
  </si>
  <si>
    <t>6131000010-67</t>
  </si>
  <si>
    <t>6131000010-68</t>
  </si>
  <si>
    <t>6131000010-69</t>
  </si>
  <si>
    <t>6131000010-70</t>
  </si>
  <si>
    <t>6131000010-71</t>
  </si>
  <si>
    <t>6131000010-72</t>
  </si>
  <si>
    <t>6131000010-73</t>
  </si>
  <si>
    <t>6131000010-74</t>
  </si>
  <si>
    <t>6131000010-75</t>
  </si>
  <si>
    <t>6131000010-76</t>
  </si>
  <si>
    <t>6131000010-77</t>
  </si>
  <si>
    <t>6131000010-78</t>
  </si>
  <si>
    <t>6131000010-79</t>
  </si>
  <si>
    <t>6131000010-80</t>
  </si>
  <si>
    <t>6131000010-81</t>
  </si>
  <si>
    <t>6131000010-82</t>
  </si>
  <si>
    <t>6131000010-83</t>
  </si>
  <si>
    <t>6131000010-84</t>
  </si>
  <si>
    <t>6131000010-85</t>
  </si>
  <si>
    <t>6131000010-86</t>
  </si>
  <si>
    <t>6131000010-87</t>
  </si>
  <si>
    <t>6131000010-88</t>
  </si>
  <si>
    <t>6131000010-89</t>
  </si>
  <si>
    <t>6131000010-90</t>
  </si>
  <si>
    <t>6131000010-91</t>
  </si>
  <si>
    <t>6131000010-92</t>
  </si>
  <si>
    <t>6131000010-93</t>
  </si>
  <si>
    <t>6131000010-94</t>
  </si>
  <si>
    <t>6131000010-95</t>
  </si>
  <si>
    <t>6131000010-96</t>
  </si>
  <si>
    <t>6131000010-97</t>
  </si>
  <si>
    <t>6131000010-98</t>
  </si>
  <si>
    <t>6131000010-99</t>
  </si>
  <si>
    <t>6131000010-100</t>
  </si>
  <si>
    <t>6131000010-101</t>
  </si>
  <si>
    <t>6131000010-102</t>
  </si>
  <si>
    <t>6131000010-103</t>
  </si>
  <si>
    <t>6131000010-104</t>
  </si>
  <si>
    <t>6131000010-105</t>
  </si>
  <si>
    <t>6131000010-106</t>
  </si>
  <si>
    <t>6131000010-107</t>
  </si>
  <si>
    <t>6131000010-108</t>
  </si>
  <si>
    <t>6131000010-109</t>
  </si>
  <si>
    <t>6131000010-110</t>
  </si>
  <si>
    <t>6131000010-111</t>
  </si>
  <si>
    <t>6131000010-112</t>
  </si>
  <si>
    <t>6131000010-113</t>
  </si>
  <si>
    <t>6131000010-114</t>
  </si>
  <si>
    <t>6131000010-115</t>
  </si>
  <si>
    <t>6131000010-116</t>
  </si>
  <si>
    <t>6131000010-117</t>
  </si>
  <si>
    <t>6131000010-118</t>
  </si>
  <si>
    <t>6131000010-119</t>
  </si>
  <si>
    <t>6131000010-120</t>
  </si>
  <si>
    <t>6131000010-121</t>
  </si>
  <si>
    <t>6131000010-122</t>
  </si>
  <si>
    <t>6131000010-123</t>
  </si>
  <si>
    <t>6131000010-124</t>
  </si>
  <si>
    <t xml:space="preserve"> Grupo: 1234</t>
  </si>
  <si>
    <t>Categoría: 1234-6  Partida Genérica: 613 - Infraestructura de Agua Potable</t>
  </si>
  <si>
    <t>Total Grupo: 1234</t>
  </si>
  <si>
    <t>Total Categoría: 1234-6</t>
  </si>
  <si>
    <t>Número Total de Bienes:</t>
  </si>
  <si>
    <t>Total de Montos:</t>
  </si>
  <si>
    <t>Total Categoría: 1246-9</t>
  </si>
  <si>
    <t>Categoría: 1246-9  Partida Genérica: 569 - Otros Equipos Bienes Muebles</t>
  </si>
  <si>
    <t>BOMBA SUMERGIBLE ALTAMIRA DE 5 HP CON DESCARGA DE 3" MODELO KOR6 R50-4 CAPAZ DE PROPORCIONAR UN GASTO DE 5 LPS Y UNA CDT DE 50 MTS (TAZONES E IMPULSORES EN ACERO INOXIDABLE) NO. DE SERIE:100396425 MODELO: KOR6 R50-4</t>
  </si>
  <si>
    <t>569100005-1</t>
  </si>
  <si>
    <t>569100005-2</t>
  </si>
  <si>
    <t>EQUIPO MINISPLIT HIGHT WALL PRIME MOD:EMPREC242T2/T3/K BTU ESTANDAR S/F 220/160 410 TRENDY2 UNIDAD EVAPORADORA SERIE: L-2023-T-2307-ID-03- 0477 CONDENSADORA SERIE: L-2023-2307-OD--0402</t>
  </si>
  <si>
    <t>OBRAS EN PROCESO</t>
  </si>
  <si>
    <t>REHABILITACION DE LA RED DE DISTRIBUCION DE NUEVO PROGRESO.</t>
  </si>
  <si>
    <t>SUMINISTRO DE MICROMEDIDORES PARA EL EQUIPAMIENTO DE TOMAS DOMICILIARIAS EN DIVERSAS COLONIAS DE LA CD.</t>
  </si>
  <si>
    <t>REHABILITACION DEL SISTEMA DE AGUA POTABLE DE LA LOCALIDAD DE ATASTA.</t>
  </si>
  <si>
    <t>REHABILITACIÓN DE LAS INSTALACIONES DEL POZO NUM. 8 DE LA ZONA DE CAPTACIÓN DE CHICBUL-CARMEN</t>
  </si>
  <si>
    <t>REHABILITACIÓN DE LAS INSTALACIONES DEL POZO NO. 6 EN CARMEN</t>
  </si>
  <si>
    <t>REHABILITACIÓN DE LAS INSTALACIONES DEL POZO NO. 7 EN CARMEN</t>
  </si>
  <si>
    <t>REHABILITACION DE LAS INSTALACIONES DEL POZO NO. 5 CARMEN</t>
  </si>
  <si>
    <t>REHABILITACIÓN DE FUGA EN LA RED DE DISTRIBUCION Y TOMAS DOMICILIARIAS EN CD. DEL CARMEN.</t>
  </si>
  <si>
    <t>CONSTRUCCION DE GALERÌA FILTRANTE CERCADO DE TERRENO, EQUIPO ELECTRONICO EN VALLE DE SOLIDARIDAD, MURALLAS DE CAMPECHE Y GENERALISIMO MORELOS</t>
  </si>
  <si>
    <t>REHABILITACIÓN DE LOS SISTEMAS DE AGUA POTABLE EN LAS LOCALIDADES CHINAL Y SACRIFICIO.</t>
  </si>
  <si>
    <t>REHABILITACIÓN DE LOS SISTEMAS DE AGUA POTABLE DE LAS COMUNIDADES DE PLAN DE AYALA, MAMANTEL, CRISTALINA, CHICBUL.</t>
  </si>
  <si>
    <t>REHABILITACIÓN DE LOS SISTEMAS DE AGUA POTABLE DE LAS LOCALIDADES NICOLAS BRAVO, AGUACATAL, JOSE MARIA PINO SUAREZ, INDEPENDENCIA, 18 DE MARZO, PITAL VIEJO.</t>
  </si>
  <si>
    <t>REHABILITACIÓN DE LOS SISTEMAS DE AGUA POTABLE DE LAS LOCALIDADES DE FERNANDO FOGLIO Y CENTAURO DEL NORTE.</t>
  </si>
  <si>
    <t>CONSTRUCCIÓN DE LA CISTERNA DE ALMACENAMIENTO DE 100'M3 Y REHABILITACIÓN DE LAS INSTALACIONES</t>
  </si>
  <si>
    <t>PROGRAMA ANUAL DE DESINFECCIÒN EN 41 SISTEMA DEL MUNICIPIO</t>
  </si>
  <si>
    <t>REUBICACIÒN DE LA LINEA DEL ACUEDUCTO CHICBUL-CARMEN EN LOS TRES PUENTES DE SABANCUY</t>
  </si>
  <si>
    <t>PROGRAMA DE DETENCIÒN, DIAGNOSTICO Y REPARACIÒN DE FUGAS</t>
  </si>
  <si>
    <t>SUMINISTRO E INSTALACION DE MICROMEDIDORES EN LA ZONA ORIENTE DE LA CIUDAD.</t>
  </si>
  <si>
    <t>SUMINISTRO E INSTALACION DE MICROMEDIDORES EN LA ZONA PONIENTE DE LA CIUDAD.</t>
  </si>
  <si>
    <t>REHABILITACIÒN DE LAS PLANTAS DE EMERGENCIAS EN ZONA DE CAPATACIÒN.</t>
  </si>
  <si>
    <t>REHABILITACIÒN DE LA PLANTA DE TRATAMIENTO DEL FRACCIONAMIENTO REFORMA.</t>
  </si>
  <si>
    <t>ADECUACIÒN E INTERCONEXION DEL CARCAMO CARMEN II</t>
  </si>
  <si>
    <t>CONSTRUCCION DE GALERÌA REHABILITACION DE LA PLANTA DE TRATAMIENTO OMOSIS E INVERSA. NVO. PROGRESO</t>
  </si>
  <si>
    <t>REHABILITACIÓN Y SECTORIZACIÓN DE LA RED DE AGUA POTABLE EN LA COLONIA MANIGUA CD. DEL CARMEN.</t>
  </si>
  <si>
    <t>AMPLIACIÓN DE LA RED DE DISTRIBUACIÓN DE TOMAS DOMICILIARIAS EN LA COLONIA RESTILO DE LAS PILAS</t>
  </si>
  <si>
    <t>AMPLIACIÓN DE LA RED DE DISTRIBUACIÓN DE TOMAS DOMICILIARIAS EN LA COLONIA 23 DE JULIO</t>
  </si>
  <si>
    <t>AMPLIACIÓN DE LA RED DE DISTRIBUACIÓN DE TOMAS DOMICILIARIAS EN LA COLONIA OBRERA</t>
  </si>
  <si>
    <t>REPARACION Y SUSTITUCIÓN EN INFRAESTRUCTURA PARA LA ELIMINACIÓN DE FUGAS EN TUBERIAS Y TOMAS DOMICILIARIAS</t>
  </si>
  <si>
    <t>SUMINISTRO DE MACRO Y MICROMEDIDORES</t>
  </si>
  <si>
    <t>CONSTRUCCIÓN DE BANCO DE TRANSFORMACIÓN DE 34 KV EN BOTE 1 KM 55</t>
  </si>
  <si>
    <t>SECTORIACIÓN DE RED DE DISTRIBUCIÓN ZONA FATIMA</t>
  </si>
  <si>
    <t>SECTORIACIÓN DE RED DE DISTRIBUCIÓN ZONA PUERTO PESQUERO</t>
  </si>
  <si>
    <t>PROGRAMA ANUAL DE DESINFECCIÓN EN LOS 39 SISTEMAS DEL MUNICIPIO</t>
  </si>
  <si>
    <t>SUMINISTRO DE MICROMEDIDORES PARA EL EQUIPAMIENTO DE TOMAS DOMICILIARIAS EN ISLA AGUADA</t>
  </si>
  <si>
    <t>SUMINISTRO DE MICROMEDIDORES PARA EL EQUIPAMIENTO DE TOMAS DOMICILIARIAS EN SABANCUY</t>
  </si>
  <si>
    <t>SUMINISTRO DE MICROMEDIDORES PARA EL EQUIPAMIENTO DE TOMAS DOMICILIARIAS EN LOS FRACCIONAMIENTOS INFONAVIT ARCILA Y REFORMA</t>
  </si>
  <si>
    <t>REHABILITACIÓN DE TOMAS DOMICILIARIAS EN LOS SECTORES PTO PESQUERO Y FATIMA</t>
  </si>
  <si>
    <t>CONSTRUCCIÓN DE GALERIA FILTRANTE CERCA PERIMETRAL Y EQUIPAMIENTO ELECTROMECANICO SANTA RITA</t>
  </si>
  <si>
    <t>REHABILITACIÓN INTEGRAL DEL SISTEMA DE AGUA POTABLE DE SAN ANTONIO CARDENAS</t>
  </si>
  <si>
    <t>REHABILITACION DEL SISTEMA DE AGUA POTABLE EN LA LOCALIDAD DE PUERTO RICO.</t>
  </si>
  <si>
    <t>REHABILITACIÒN INTEGRAL DEL SISTEMA DE AGUA POTABLE DE LA COMUNIDAD DE ATASTA.</t>
  </si>
  <si>
    <t>SUMINISTRO E INSTALACIÒN DE MICROMEDIDORES EN TOMAS DOMICILIARIAS EN CARMEN.</t>
  </si>
  <si>
    <t>REHABILITACIÒN DE LA PLANTA DE TRATAMIENTO DEL FRACCIONAMIENTO ARCILA.</t>
  </si>
  <si>
    <t>AMPLIACIÓN DE LA RED DE AGUA POTABLE EN LA COMUNIDAD DE CHICBUL</t>
  </si>
  <si>
    <t>ADECUACIÓN DE LA DISTRIBUCIÓN DE AGUA POTABLE EN LA LOCALIDAD DE ADOLFO LOPEZ MATEOS.</t>
  </si>
  <si>
    <t>CONSTRUCCIÓN DE TANQUE ELEVADO DE AGUA POTABLE DE 50M3 DE CAPACIDAD EN AGUACATAL</t>
  </si>
  <si>
    <t>REHABILITACIÓN DEL SISTEMA DE AGUA POTABLE EN A LA COMUNIDAD DE ENRIQUE RODRÍGUEZ CANO.</t>
  </si>
  <si>
    <t>SUSTITUCION DE LA LINEA DE AGUA POTABLE EN LA COLONIA CARACOL</t>
  </si>
  <si>
    <t>SUSTITUCION DE LA RED DE  AGUA POTABLE EN EL FRACCIONAMIENTO ARCILA</t>
  </si>
  <si>
    <t>ADQUISICION DE EQUIPOS ELECTROMECANICOS DE CHICBUL CARMEN</t>
  </si>
  <si>
    <t>ADQUISICION DE 3000 MICROMEDIDORES DE 1/2" PARA TOMA DOMICILIARIA EN DIVERSAS COLONIAS DE CD DEL CARMEN</t>
  </si>
  <si>
    <t>ADQUISICION DE PLANTAS DE EMERGENCIA EN ZONA DE CAPTACION DE ACUEDUCTO CARMEN</t>
  </si>
  <si>
    <t>REHABILITACION DE LOS SISTEMAS DE AGUA POTABLE DE LAS COMUNIDADES DE OXCABAL Y CHEKUBUL</t>
  </si>
  <si>
    <t>REHABILITACION DEL SISTEMA DE AGUA POTABLE DE LA COMUNIDAD CHINAL</t>
  </si>
  <si>
    <t>REHABILITACION DEL SISTEMA DE AGUA POTABLE DE LA LOCALIDAD DE INDEPENDENCIA</t>
  </si>
  <si>
    <t>ADQUISICIÓN DE TUBERIA DE PVC PARA DRENAJE PLUVIAL  EN DIVERSAS CALLES DE CD DEL CARMEN</t>
  </si>
  <si>
    <t>CONSTRUCCIÓN DE GALERÍA FILTRANTE EN LA COMUNIDAD DE ATASTA</t>
  </si>
  <si>
    <t>ADQUISICION DE PLANTAS DE EMERGENCIA EN LOS CARCAMOS DE REBOMBEO DEL ACUEDUCTO CHICBUL-CARMEN</t>
  </si>
  <si>
    <t>SUSTITUCION DE LA RED DE  AGUA POTABLE EN EL FRACCIONAMIENTO SAN MANUEL</t>
  </si>
  <si>
    <t>REHABILITACION DE LA RED DE DISTRIBUCION EN COLONIAS MORELOS, JUSTO SIERRA Y SAN CARLOS</t>
  </si>
  <si>
    <t>REHABILITACION DE LOS SISTEMAS DE AGUA POTABLE DE LAS LOCALIDADES DE VENUSTIANO CARRANZA, NUEVO CHONTALPA Y NUEVO PITAL</t>
  </si>
  <si>
    <t>CONSTRUCCION DE SISTEMA DE SANAMIENTO POR MEDIO DE VACIO EN FRACCIONAMIENTO FOVISSTE</t>
  </si>
  <si>
    <t>CONSTRUCCION DE PLANTA DE TRATAMIENTO DE AGUAS RESIDUALES EN EL FRACCIONAMIENTO FOVISSSTE</t>
  </si>
  <si>
    <t>PERFORACION DE POZO DE LA LOCALIDAD DE CENTAURO DEL NORTE</t>
  </si>
  <si>
    <t>CONSTRUCCIÓN DE GALERÍA FILTRANTE EN LA COMUNIDAD DE NUEVO PROGRESO</t>
  </si>
  <si>
    <t>PROGRAMA ANUAL DE DESINFECCION DE LOS 59 SISTEMAS DEL MUNICIPIO</t>
  </si>
  <si>
    <t>SUSTITUCION DE LA LINEA DE AGUA POTABLE EN LA CALLE 40 ENTRE 31 Y 35 Y CALLE 47 ENTRE 20 Y 26</t>
  </si>
  <si>
    <t>ADQUISICION DE MATERIALES PARA LA SUSTITUCION DE LINEA DE AGUA POTABLE EN CALLLES DE CONCRETO</t>
  </si>
  <si>
    <t>REHABILITACION DEL SISTEMA DE AGUA POTABLE DE LA LOCALIDAD DE QUEBRACHE, AMPLIACIÓN DE LA RED DE DISTRIBUCIÓN DE LA LOCALIDAD DE AGUACATAL</t>
  </si>
  <si>
    <t>REHABILITACIÓN DEL SISTEMA DE AGUA POTABLE DE LA LOCALIDAD DE SAN ISIDRO</t>
  </si>
  <si>
    <t>AMPLIACIÓN DE LA RED DE DISTRIBUCIÓN  Y TOMAS DOMICILIARIAS DE LA LOCALIDAD DE CONQUISTA CAMPESINA</t>
  </si>
  <si>
    <t>ADQUISICION DE MATERIAL PARA REPARACION DE FUGAS DE RED DE DISTRIBUCION Y EN TOMAS DOMICILIARIAS EN DIVERSAS COLONIAS DE CD DEL CARMEN.</t>
  </si>
  <si>
    <t>REHABILITACION DEL SISTEMA DE AGUA POTABLE DE LA COMUNIDAD EL SACRIFICIO</t>
  </si>
  <si>
    <t>ADECUACION DEL SISTEMA DE AGUA POTABLE DE LA LOCALIDAD DE CONQUISTA CAMPESINA.</t>
  </si>
  <si>
    <t>AMPLIACIÓN DE LA RED DE DISTRIBUCIÓN Y REHABILITACIÓN DEL TANQUE ELEVADO DE LA LOCALIDAD DE SABANCUY.</t>
  </si>
  <si>
    <t>REHABILITACIÓN DEL SISTEMA DE AGUA POTABLE DE LA LOCALIDAD DE LA LOCALIDAD DE IGNACIO ZARAGOZA.</t>
  </si>
  <si>
    <t>CONSTRUCCIÓN DE SUBESTACIÓN ELECTRICA EN ZONA DE CAPTACIÓN DE LA LOCALIDAD DE KM 59 Y ABELARDO L. RODRIGUEZ Y AMPLIACIÓN DE LA RED DE DISTRIBUCIÓN DE LA LOCALIDAD DE CHEKUBUL.</t>
  </si>
  <si>
    <t>ADQUISICIÓN DE MATERIAL PARA REPARACIÓN DE FUGAS EN LA RED DE DISTRIBUCIÓN Y EN TOMAS DOMICILIARIAS EN LA PENÍNSULA DE ATASTA.</t>
  </si>
  <si>
    <t>CONSTRUCCIÓN DE CASETAS DE PROTECCIÓN DE LAS VÁLVULAS DE ALIVIO EN EL TRAMO CARMEN A ISLA AGUADA DEL ACUEDUCTO CHICBUL-CARMEN.</t>
  </si>
  <si>
    <t>REHABILITACIÓN DEL REACTOR BIOLÓGICO NO. 2 DE LA PLANTA DE TRATAMIENTO DEL FRACCIONAMIENTO ARCILA.</t>
  </si>
  <si>
    <t>REHABILITACIÓN DEL SISTEMA DE AGUA POTABLE DE LA LOCALIDAD IGNACIO GUTIÉRREZ.</t>
  </si>
  <si>
    <t>ADQUISICIÓN DE MATERIAL PARA SUSTITUCIÓN DE LÍNEAS DE DISTRIBUCIÓN EN DIVERSAS CALLES DE CD. DEL CARMEN.</t>
  </si>
  <si>
    <t>CONSTRUCCIÓN DE TANQUE ELEVADO DE 50 M3  DE CAPACIDAD DE LA LOCALIDAD DE CHEKUBUL.</t>
  </si>
  <si>
    <t>AMPLIACIÓN DE LA RED DE DISTRIBUCIÓN DE LA LOCALIDAD 18 DE MARZO.</t>
  </si>
  <si>
    <t>PROGRAMA ANUAL DE DESINFECCIÓN DE AGUA EN LOS 59 SISTEMAS DEL MUNICIPIO DE CARMEN</t>
  </si>
  <si>
    <t>REUBICACIÓN DE LA LÍNEA DE CONDUCCIÓN DE 24” DE DIÁMETRO ACUEDUCTO-CARMEN EN EL KM. 56 + 425, SABANCUY, CARMEN, CAMPECHE.</t>
  </si>
  <si>
    <t>ADQUISICIÓN DE EQUIPOS DE BOMBEO MOTOR-BOMBA EN EL ACUEDUCTO CHICBUL-CARMEN.</t>
  </si>
  <si>
    <t>ADQUISICIÓN DE PLANTAS POTABILIZADORAS PARA LAS LOCALIDADES DE SANTA RITA, MURALLAS DE CAMPECHE Y JUAN DE LA CABADA VERA.</t>
  </si>
  <si>
    <t>AMPLIACIÓN Y REHABILITACIÓN DEL SISTEMA DE AGUA POTABLE DE LA LOCALIDAD SANTA RITA.</t>
  </si>
  <si>
    <t>AMPLIACIÓN Y REHABILITACIÓN DEL SISTEMA DE AGUA POTABLE DE LA LOCALIDAD MURALLAS DE CAMPECHE.</t>
  </si>
  <si>
    <t>AMPLIACIÓN Y REHABILITACIÓN DE SISTEMAS DE AGUA POTABLE EN LA LOCALIDAD DE MURALLAS DE CAMPECHE ( PRIMERA ESTIMACIÓN)</t>
  </si>
  <si>
    <t>AMPLIACIÓN Y REHABILITACIÓN DE SISTEMAS DE AGUA POTABLE EN LA LOCALIDAD DE SANTA RITA ( PRIMERA ESTIMACIÓN)</t>
  </si>
  <si>
    <t>PROGRAMA ANUAL DE DESINFECCIÓN DE CLORO EN 49 SISTEMAS DEL MUNICIPIO.</t>
  </si>
  <si>
    <t>CONSTRUCCIÓN DE POZO PROFUNDO EN LA LOCALIDAD DE VENUSTIANO CARRANZA.</t>
  </si>
  <si>
    <t>ADECUACIÓN DEL SISTEMA DE AGUA POTABLE EN LA LOCALIDAD DE JUSTO SIERRA MÉNDEZ 2.</t>
  </si>
  <si>
    <t>SUPERVISIÓN TECNICA DEN LAS COMUNIDADES DE MURALLAS DE CAMPECHE Y SANTA RITA.</t>
  </si>
  <si>
    <t>ATENCIÓN SOCIAL EN LAS COMUNIDADES DE MURALLAS DE CAMPECHE Y SANTA RITA.</t>
  </si>
  <si>
    <t>AMPLIACIÓN DE LA RED DE DISTRIBUCIÓN DE AGUA POTABLE (CON UNA META DE 1.59KM) EN LA LOCALIDAD DE ABELARDO L. RODRÍGUEZ</t>
  </si>
  <si>
    <t>AMPLIACIÓN DE LA RED DE DISTRIBUCIÓN DE AGUA POTABLE (CON UNA META DE 1.64KM) EN LA LOCALIDAD DE ISLA AGUADA</t>
  </si>
  <si>
    <t>REHABILITACIÓN DEL SISTEMA DE AGUA POTABLE EN LA LOCALIDAD DE PLAN DE AYALA</t>
  </si>
  <si>
    <t>PERFORACIÓN DE POZO PROFUNDO  Y REHABILITACIÓN DE LAS INSTALACIONES DEL SISTEMA DE AGUA POTABLE DE LA LOCALIDAD DE VISTA ALEGRE</t>
  </si>
  <si>
    <t>REHABILITACIÓN DE EQUIPOS ELECTROMECÁNICOS DE ZONA DE CAPTACIÓN EN: NUEVO PROGRESO, NUEVA CHONTALPA, ENRIQUE RODRÍGUEZ CANO, JUAN DE LA CABADA VERA Y CIUDAD DEL CARMEN Y ZONA DE CAPTACIÓN CHICBUL</t>
  </si>
  <si>
    <t>AMPLIACIÓN DE INFRAESTRUCTURA DEL CÁRCAMO DE REBOMBEO, EN LA COL. JUSTO SIERRA EN CIUDAD DEL CARMEN</t>
  </si>
  <si>
    <t>INTRODUCCIÓN DE LA RED DE DISTRIBUCIÓN DE AGUA POTABLE DE LA COLONIA ORTIZ ÁVILA.</t>
  </si>
  <si>
    <t>MANTENIMIENTO DE LOS  SISTEMAS DE POTABILIZACIÓN EN COMUNIDADES.</t>
  </si>
  <si>
    <t>AMPLIACIÓN DE DE 1.500 M.L. DE RED DE DISTRIBUCIÓN DE AGUA POTABLE EN LA LOCALIDAD DE FELIPE ÁNGELES.</t>
  </si>
  <si>
    <t>REHABILITACIÓN DE TANQUE ELEVADO EN LA LOCALIDAD DE VENUSTIANO CARRANZA.</t>
  </si>
  <si>
    <t>PD 90 PRODER DIC 2012</t>
  </si>
  <si>
    <t>REHABILITACIÓN DEL SISTEMA DE AGUA POTABLE EN LA LOCALIDAD EL SACRIFICIO.</t>
  </si>
  <si>
    <t>REHABILITACIÓN DE TANQUE ELEVADO EN LA LOCALIDAD DE NUEVA ESPERANZA.</t>
  </si>
  <si>
    <t>AMPLIACIÓN DE LA RED DE DISTRIBUCIÓN EN LA CALLE FRANCISCO VILLA ENTRE LAS CALLES CONSTITUCIÓN Y PESCADORES.</t>
  </si>
  <si>
    <t>REHABILITACIÓN DEL SISTEMA DE AGUA POTABLE DE LA LOCALIDAD DE NICOLAS BRAVO.</t>
  </si>
  <si>
    <t>CONSTRUCCIÓN DE CISTERNAS DE ALMACENAMIENTO DE 60 M3 DE CAPACIDAD EN LAS LOCALIDADES DE CARLOS QUINTO, EL TRIUNFO, Y RANCHERÍA EL CARMEN.</t>
  </si>
  <si>
    <t>1A, 2A Y 3A ELABORACION DE ESTUDIO SIMPLIFICADO DE LA SITUACIÓN DEL SISTEMA MUNICIPAL DE AGUA POTABLE , DRENAJE Y SANEAMIENTO DEL ORGANISMO OPERADOR DE CARMEN</t>
  </si>
  <si>
    <t>FINIQUITO ELABORACION DE ESTUDIO SIMPLIFICADO DE LA SITUACIÓN DEL SISTEMA MUNICIPAL DE AGUA POTABLE , DRENAJE Y SANEAMIENTO DEL ORGANISMO OPERADOR DE CARMEN</t>
  </si>
  <si>
    <t>AMPLIACIÓN DE LA RED DE AGUA POTABLE EN LA COMUNIDAD DE LA CRISTALINA</t>
  </si>
  <si>
    <t>EQUIPAMIENTO DE ELECTRIFICACIÓN NO CONVENCIONAL SOLAR FOTOVOLTAICA PARA PLANTA DESALADORA DE AGUA ENTUBADA EN LA LOCALIDAD DE ATASTA, EN EL MUNICIPIO DE CARMEN.</t>
  </si>
  <si>
    <t>EQUIPAMIENTO DE ELECTRIFICACIÓN NO CONVENCIONAL SOLAR FOTOVOLTAICA PARA POZO PROFUNDO DE AGUA ENTUBADA EN LA LOCALIDAD DE NUEVO CAMPECHITO, EN EL MUNICIPIO DE CARMEN.</t>
  </si>
  <si>
    <t>EQUIPAMIENTO Y MANTENIMIENTO DE POZO PROFUNDO DE AGUA ENTUBADA EN CARMEN, POZO TRES LOCALIDAD CHICBUL ASENTAMIENTO CHICBUL.</t>
  </si>
  <si>
    <t>EQUIPAMIENTO ELECTROMECANICO DEL CARCAMO DE REBOMBEO EL TINTO EN CARMEN, LOCALIDAD ASENTAMIENTO ACUEDUCTO CHICBUL, CHICBUL CARMEN.</t>
  </si>
  <si>
    <t>REHABILITACIÓN DE CÁRCAMOS DEL SISTEMA (CÁRCAMO CALLE 33) CHICBUL-CARMEN DE SMAPAC.</t>
  </si>
  <si>
    <t>MONTO                 (7)</t>
  </si>
  <si>
    <t>MONTO                          (7)</t>
  </si>
  <si>
    <t>PIPA DE 20,000 LITROS CHASIS CABINA INTERNATIONAL NUEVO, MODELO HV, AÑO MODELO 2022, MOTOR CUMMINS ISL EURO V DE 6 CILINDROS EN LINEA A DIESEL MOTOR 74807024 SERIE: 3HAEKTAT1NL616435, FACTURA NO. F74F4ED3</t>
  </si>
  <si>
    <t>PIPA DE 20,000 LITROS CHASIS CABINA INTERNATIONAL NUEVO, MODELO HV, AÑO MODELO 2022, MOTOR CUMMINS ISL EURO V DE 6 CILINDROS EN LINEA A DIESEL MOTOR 74804136 SERIE: 3HAEKTAT6NL397892, FACTURA NO. DD7AB158</t>
  </si>
  <si>
    <t>CAMIONETA DODGE RAM 4000 NUMERO SERIE: 3B6MC36511M529408, FACTURA NO. 1204</t>
  </si>
  <si>
    <t>CAMIONETA CHEVROLET COLORADO 4X2 CREW CAB MOTOR 2.9L 4 CILINDROS, TRANSMISIÓN AUTOMATICA 4 VEL. SERIE: 1GCCS139278111913, FACTURA NO. 08629 A</t>
  </si>
  <si>
    <t>PIPA DE 10,000 LITROS CHASIS CABINA MARCA INTERNATIONAL MODELO 4300 195 AÑO MODELO 2007 MOTOR 470HM2U1496736 SERIE: 3HAMMAAR47L460554, FACTURA NO. E0348</t>
  </si>
  <si>
    <t>PIPA DE AGUA 10,000 LITROS CHASIS CABINA INTERNATIONAL MODELO 4300 AÑO MODELO 2013 MOTOR 466HM2U2202700 SERIE: 3HAMMAAR0DL471000, FACTURA O 161</t>
  </si>
  <si>
    <t>PIPA DE AGUA 10,000 LITROS CHASIS CABINA INTERNATIONAL MODELO 4300 AÑO MODELO 2013 MOTOR 466HM2U2202836 SERIE: 3HAAMMARXDL431524, FACTURA O 184</t>
  </si>
  <si>
    <t>Total Categoría 1293-1:</t>
  </si>
  <si>
    <t>Total Grupo 1293:</t>
  </si>
  <si>
    <t>AUTOMÓVIL USADO VOLKSWAGEN PASSAT SPORT TIPTRONIC MODELO 2014 COLOR PLATA SERIE IVWBR7A34EC028368</t>
  </si>
  <si>
    <t>7630005411-1</t>
  </si>
  <si>
    <t>7630005411-8</t>
  </si>
  <si>
    <t>7630005411-2</t>
  </si>
  <si>
    <t>7630005411-3</t>
  </si>
  <si>
    <t>7630005411-4</t>
  </si>
  <si>
    <t>7630005411-5</t>
  </si>
  <si>
    <t>7630005411-6</t>
  </si>
  <si>
    <t>7630005411-7</t>
  </si>
  <si>
    <t>7630005411-9</t>
  </si>
  <si>
    <t>7630005411-10</t>
  </si>
  <si>
    <t>7630005411-11</t>
  </si>
  <si>
    <t>7630005411-12</t>
  </si>
  <si>
    <t>7630005411-13</t>
  </si>
  <si>
    <t>7630005411-14</t>
  </si>
  <si>
    <t>7630005411-15</t>
  </si>
  <si>
    <t>7630005411-16</t>
  </si>
  <si>
    <t>7630005411-17</t>
  </si>
  <si>
    <t>7630005411-18</t>
  </si>
  <si>
    <t>7630005411-19</t>
  </si>
  <si>
    <t>7630005411-20</t>
  </si>
  <si>
    <t>VEHICULO AVEO CHEVROLET MODELO 2018 ROJO CEREZA SERIE LSGHD52H0JD199606</t>
  </si>
  <si>
    <t>AUTOMOVIL GOLFVOLKSWAGEN COLOR NEGRO MODELO 2016 SERIE 3VWWB6AU9GM032717</t>
  </si>
  <si>
    <t>VEHICULO SEDAN MODELO 2022 KIA COLOR STEEL GREY SERIE 3KPA34AC2NE445883</t>
  </si>
  <si>
    <t>AUTOMOVIL JETTA MODELO 2018 COLOR NEGRO VOLKSWAGEN SERIE 3VW1K1AJ7JM201952</t>
  </si>
  <si>
    <t>AUTOMOVIL RIO SEDAN KIA COLOR SPORTY BLUE, SERIE 3KPA24BC2ME365502</t>
  </si>
  <si>
    <t>AUTOMOVIL AVEO COLOR NEGRO MODELO 2018 CHEVROLET SERIE LSGHD52H4JD272752</t>
  </si>
  <si>
    <t>KICKS NISSAN MODELO 2018 COLOR BLANCO APERLADO SERIE 3N8CP5HE2JL539413</t>
  </si>
  <si>
    <t>AUTOMOVIL FORD MODELO 2003 COLOR BLANCO OXFORD SERIE 1FTRW07L83KD96080</t>
  </si>
  <si>
    <t>AUTOMOVIL PLATINA NISSAN MODELO 2003 COLOR PLATA GLACIAL SERIE 3N1JH01S23LO42192</t>
  </si>
  <si>
    <t>FORD RANGER MODELO 1995 COLOR BEIGE SERIE 1FTCR14AOSPA1982</t>
  </si>
  <si>
    <t>MOTOCICLETA XPRESS VENTO MODELO 2022 SERIE 3MUA0DBD5N1003612</t>
  </si>
  <si>
    <t>MOTOCICLETA ITALIKA MODELO 2016 COLOR BLANCO SERIE 3SCPDTEE4H1002421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</si>
</sst>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2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44" fontId="2" fillId="2" borderId="0" xfId="2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44" fontId="1" fillId="2" borderId="2" xfId="2" applyFont="1" applyFill="1" applyBorder="1" applyAlignment="1">
      <alignment horizontal="right" wrapText="1"/>
    </xf>
    <xf numFmtId="44" fontId="2" fillId="2" borderId="0" xfId="2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44" fontId="1" fillId="2" borderId="0" xfId="2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0" fillId="2" borderId="0" xfId="0" applyFill="1" applyBorder="1"/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wrapText="1"/>
    </xf>
    <xf numFmtId="49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1" applyFill="1" applyBorder="1" applyAlignment="1">
      <alignment horizontal="center" wrapText="1"/>
    </xf>
    <xf numFmtId="0" fontId="1" fillId="2" borderId="0" xfId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0" fontId="2" fillId="2" borderId="0" xfId="2" applyNumberFormat="1" applyFont="1" applyFill="1" applyBorder="1" applyAlignment="1">
      <alignment horizontal="center" wrapText="1"/>
    </xf>
    <xf numFmtId="49" fontId="2" fillId="2" borderId="0" xfId="2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center"/>
    </xf>
    <xf numFmtId="44" fontId="4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44" fontId="1" fillId="2" borderId="3" xfId="2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2" fillId="2" borderId="1" xfId="2" applyNumberFormat="1" applyFont="1" applyFill="1" applyBorder="1" applyAlignment="1">
      <alignment horizontal="center" wrapText="1"/>
    </xf>
    <xf numFmtId="44" fontId="2" fillId="2" borderId="1" xfId="2" applyFont="1" applyFill="1" applyBorder="1" applyAlignment="1">
      <alignment horizontal="center" wrapText="1"/>
    </xf>
    <xf numFmtId="0" fontId="6" fillId="3" borderId="3" xfId="0" applyFont="1" applyFill="1" applyBorder="1" applyAlignment="1">
      <alignment vertical="center" wrapText="1"/>
    </xf>
    <xf numFmtId="49" fontId="2" fillId="2" borderId="1" xfId="2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44" fontId="1" fillId="2" borderId="1" xfId="2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4" fontId="7" fillId="0" borderId="0" xfId="2" applyFont="1" applyBorder="1" applyAlignment="1">
      <alignment horizontal="right"/>
    </xf>
    <xf numFmtId="0" fontId="4" fillId="0" borderId="0" xfId="0" applyFont="1" applyAlignment="1">
      <alignment horizontal="center"/>
    </xf>
    <xf numFmtId="44" fontId="4" fillId="0" borderId="0" xfId="2" applyFont="1" applyBorder="1" applyAlignment="1">
      <alignment horizontal="right"/>
    </xf>
    <xf numFmtId="44" fontId="7" fillId="0" borderId="0" xfId="2" applyFont="1" applyAlignment="1">
      <alignment horizontal="center"/>
    </xf>
    <xf numFmtId="49" fontId="2" fillId="2" borderId="0" xfId="0" applyNumberFormat="1" applyFont="1" applyFill="1" applyBorder="1" applyAlignment="1">
      <alignment horizontal="center" wrapText="1"/>
    </xf>
    <xf numFmtId="0" fontId="1" fillId="2" borderId="3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1" fillId="2" borderId="0" xfId="1" applyFill="1" applyBorder="1" applyAlignment="1">
      <alignment horizontal="center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horizont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1</xdr:col>
          <xdr:colOff>428625</xdr:colOff>
          <xdr:row>2</xdr:row>
          <xdr:rowOff>123825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0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504825</xdr:colOff>
      <xdr:row>0</xdr:row>
      <xdr:rowOff>0</xdr:rowOff>
    </xdr:from>
    <xdr:to>
      <xdr:col>7</xdr:col>
      <xdr:colOff>1058226</xdr:colOff>
      <xdr:row>2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0"/>
          <a:ext cx="553401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2</xdr:col>
          <xdr:colOff>66675</xdr:colOff>
          <xdr:row>2</xdr:row>
          <xdr:rowOff>190500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1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57150</xdr:colOff>
      <xdr:row>0</xdr:row>
      <xdr:rowOff>1</xdr:rowOff>
    </xdr:from>
    <xdr:ext cx="524826" cy="542924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1"/>
          <a:ext cx="524826" cy="5429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2</xdr:col>
          <xdr:colOff>66675</xdr:colOff>
          <xdr:row>2</xdr:row>
          <xdr:rowOff>190500</xdr:rowOff>
        </xdr:to>
        <xdr:sp macro="" textlink="">
          <xdr:nvSpPr>
            <xdr:cNvPr id="121857" name="Object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02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57150</xdr:colOff>
      <xdr:row>0</xdr:row>
      <xdr:rowOff>1</xdr:rowOff>
    </xdr:from>
    <xdr:ext cx="524826" cy="542924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1"/>
          <a:ext cx="524826" cy="5429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1"/>
  <sheetViews>
    <sheetView tabSelected="1" view="pageLayout" topLeftCell="A447" zoomScaleNormal="68" zoomScaleSheetLayoutView="85" workbookViewId="0">
      <selection activeCell="A375" sqref="A375:C375"/>
    </sheetView>
  </sheetViews>
  <sheetFormatPr baseColWidth="10" defaultRowHeight="15" x14ac:dyDescent="0.25"/>
  <cols>
    <col min="1" max="1" width="3.5703125" customWidth="1"/>
    <col min="2" max="2" width="6.85546875" customWidth="1"/>
    <col min="3" max="3" width="3" customWidth="1"/>
    <col min="4" max="4" width="44" customWidth="1"/>
    <col min="5" max="5" width="10.28515625" style="1" customWidth="1"/>
    <col min="6" max="6" width="15.28515625" customWidth="1"/>
    <col min="7" max="7" width="9.42578125" customWidth="1"/>
    <col min="8" max="8" width="16.42578125" customWidth="1"/>
  </cols>
  <sheetData>
    <row r="1" spans="1:9" s="2" customFormat="1" x14ac:dyDescent="0.25">
      <c r="A1"/>
      <c r="B1"/>
      <c r="C1"/>
      <c r="D1"/>
      <c r="E1"/>
      <c r="F1"/>
      <c r="G1" s="1"/>
      <c r="H1" s="1"/>
    </row>
    <row r="2" spans="1:9" s="2" customFormat="1" ht="19.5" customHeight="1" x14ac:dyDescent="0.25">
      <c r="A2"/>
      <c r="B2"/>
      <c r="C2"/>
      <c r="D2"/>
      <c r="E2"/>
      <c r="F2"/>
      <c r="G2" s="1"/>
      <c r="H2" s="1"/>
    </row>
    <row r="3" spans="1:9" s="2" customFormat="1" ht="15.75" customHeight="1" x14ac:dyDescent="0.25">
      <c r="A3"/>
      <c r="B3"/>
      <c r="C3"/>
      <c r="D3"/>
      <c r="E3"/>
      <c r="F3"/>
      <c r="G3" s="1"/>
      <c r="H3" s="1"/>
    </row>
    <row r="4" spans="1:9" s="2" customFormat="1" x14ac:dyDescent="0.25">
      <c r="A4"/>
      <c r="B4"/>
      <c r="C4"/>
      <c r="D4"/>
      <c r="E4"/>
      <c r="F4"/>
      <c r="G4" s="1"/>
      <c r="H4" s="1"/>
    </row>
    <row r="5" spans="1:9" s="2" customFormat="1" ht="30" customHeight="1" x14ac:dyDescent="0.25">
      <c r="A5"/>
      <c r="B5"/>
      <c r="C5"/>
      <c r="D5"/>
      <c r="E5"/>
      <c r="F5"/>
      <c r="G5" s="1"/>
      <c r="H5" s="1"/>
    </row>
    <row r="6" spans="1:9" s="2" customFormat="1" x14ac:dyDescent="0.25">
      <c r="A6"/>
      <c r="B6"/>
      <c r="C6"/>
      <c r="D6"/>
      <c r="E6"/>
      <c r="F6"/>
      <c r="G6" s="1"/>
      <c r="H6" s="1"/>
    </row>
    <row r="7" spans="1:9" s="2" customFormat="1" ht="7.5" customHeight="1" thickBot="1" x14ac:dyDescent="0.3">
      <c r="E7" s="3"/>
      <c r="F7" s="3"/>
      <c r="G7" s="3"/>
      <c r="H7" s="4"/>
    </row>
    <row r="8" spans="1:9" s="2" customFormat="1" ht="15" customHeight="1" x14ac:dyDescent="0.25">
      <c r="A8" s="72" t="s">
        <v>17</v>
      </c>
      <c r="B8" s="73"/>
      <c r="C8" s="73"/>
      <c r="D8" s="70" t="s">
        <v>18</v>
      </c>
      <c r="E8" s="70" t="s">
        <v>19</v>
      </c>
      <c r="F8" s="70" t="s">
        <v>20</v>
      </c>
      <c r="G8" s="66" t="s">
        <v>21</v>
      </c>
      <c r="H8" s="68" t="s">
        <v>778</v>
      </c>
    </row>
    <row r="9" spans="1:9" s="2" customFormat="1" ht="36" customHeight="1" thickBot="1" x14ac:dyDescent="0.3">
      <c r="A9" s="74"/>
      <c r="B9" s="75"/>
      <c r="C9" s="75"/>
      <c r="D9" s="71"/>
      <c r="E9" s="71"/>
      <c r="F9" s="71"/>
      <c r="G9" s="67"/>
      <c r="H9" s="69"/>
    </row>
    <row r="10" spans="1:9" s="2" customFormat="1" ht="16.5" customHeight="1" x14ac:dyDescent="0.25">
      <c r="A10" s="61" t="s">
        <v>644</v>
      </c>
      <c r="B10" s="61"/>
      <c r="C10" s="61"/>
      <c r="D10" s="18"/>
      <c r="E10" s="18"/>
      <c r="F10" s="18"/>
      <c r="G10" s="18"/>
      <c r="H10" s="18"/>
    </row>
    <row r="11" spans="1:9" s="2" customFormat="1" x14ac:dyDescent="0.25">
      <c r="A11" s="61" t="s">
        <v>645</v>
      </c>
      <c r="B11" s="61"/>
      <c r="C11" s="61"/>
      <c r="D11" s="61"/>
      <c r="E11" s="61"/>
      <c r="F11" s="61"/>
      <c r="G11" s="18"/>
      <c r="H11" s="18"/>
      <c r="I11" s="23"/>
    </row>
    <row r="12" spans="1:9" s="2" customFormat="1" ht="26.25" x14ac:dyDescent="0.25">
      <c r="A12" s="62" t="s">
        <v>520</v>
      </c>
      <c r="B12" s="62"/>
      <c r="C12" s="62"/>
      <c r="D12" s="46" t="s">
        <v>656</v>
      </c>
      <c r="E12" s="41">
        <v>1</v>
      </c>
      <c r="F12" s="42">
        <v>21537.67</v>
      </c>
      <c r="G12" s="43" t="s">
        <v>12</v>
      </c>
      <c r="H12" s="42">
        <f t="shared" ref="H12:H43" si="0">F12</f>
        <v>21537.67</v>
      </c>
    </row>
    <row r="13" spans="1:9" s="2" customFormat="1" ht="26.25" x14ac:dyDescent="0.25">
      <c r="A13" s="62" t="s">
        <v>521</v>
      </c>
      <c r="B13" s="62"/>
      <c r="C13" s="62"/>
      <c r="D13" s="46" t="s">
        <v>657</v>
      </c>
      <c r="E13" s="41">
        <v>1</v>
      </c>
      <c r="F13" s="42">
        <v>993821</v>
      </c>
      <c r="G13" s="43" t="s">
        <v>12</v>
      </c>
      <c r="H13" s="42">
        <f t="shared" si="0"/>
        <v>993821</v>
      </c>
    </row>
    <row r="14" spans="1:9" s="2" customFormat="1" ht="38.25" x14ac:dyDescent="0.25">
      <c r="A14" s="62" t="s">
        <v>522</v>
      </c>
      <c r="B14" s="62"/>
      <c r="C14" s="62"/>
      <c r="D14" s="46" t="s">
        <v>658</v>
      </c>
      <c r="E14" s="41">
        <v>1</v>
      </c>
      <c r="F14" s="42">
        <v>3026504</v>
      </c>
      <c r="G14" s="43" t="s">
        <v>12</v>
      </c>
      <c r="H14" s="42">
        <f t="shared" si="0"/>
        <v>3026504</v>
      </c>
    </row>
    <row r="15" spans="1:9" s="2" customFormat="1" ht="27" customHeight="1" x14ac:dyDescent="0.25">
      <c r="A15" s="62" t="s">
        <v>523</v>
      </c>
      <c r="B15" s="62"/>
      <c r="C15" s="62"/>
      <c r="D15" s="46" t="s">
        <v>659</v>
      </c>
      <c r="E15" s="41">
        <v>1</v>
      </c>
      <c r="F15" s="42">
        <v>544981</v>
      </c>
      <c r="G15" s="43" t="s">
        <v>12</v>
      </c>
      <c r="H15" s="42">
        <f t="shared" si="0"/>
        <v>544981</v>
      </c>
    </row>
    <row r="16" spans="1:9" s="2" customFormat="1" ht="38.25" x14ac:dyDescent="0.25">
      <c r="A16" s="62" t="s">
        <v>524</v>
      </c>
      <c r="B16" s="62"/>
      <c r="C16" s="62"/>
      <c r="D16" s="46" t="s">
        <v>660</v>
      </c>
      <c r="E16" s="41">
        <v>1</v>
      </c>
      <c r="F16" s="42">
        <v>1434536</v>
      </c>
      <c r="G16" s="43" t="s">
        <v>12</v>
      </c>
      <c r="H16" s="42">
        <f t="shared" si="0"/>
        <v>1434536</v>
      </c>
    </row>
    <row r="17" spans="1:8" s="2" customFormat="1" ht="26.25" x14ac:dyDescent="0.25">
      <c r="A17" s="62" t="s">
        <v>525</v>
      </c>
      <c r="B17" s="62"/>
      <c r="C17" s="62"/>
      <c r="D17" s="46" t="s">
        <v>661</v>
      </c>
      <c r="E17" s="41">
        <v>1</v>
      </c>
      <c r="F17" s="42">
        <v>559557</v>
      </c>
      <c r="G17" s="43" t="s">
        <v>12</v>
      </c>
      <c r="H17" s="42">
        <f t="shared" si="0"/>
        <v>559557</v>
      </c>
    </row>
    <row r="18" spans="1:8" s="2" customFormat="1" ht="26.25" x14ac:dyDescent="0.25">
      <c r="A18" s="62" t="s">
        <v>526</v>
      </c>
      <c r="B18" s="62"/>
      <c r="C18" s="62"/>
      <c r="D18" s="46" t="s">
        <v>662</v>
      </c>
      <c r="E18" s="41">
        <v>1</v>
      </c>
      <c r="F18" s="42">
        <v>527932.13399999996</v>
      </c>
      <c r="G18" s="43" t="s">
        <v>12</v>
      </c>
      <c r="H18" s="42">
        <f t="shared" si="0"/>
        <v>527932.13399999996</v>
      </c>
    </row>
    <row r="19" spans="1:8" s="2" customFormat="1" ht="26.25" x14ac:dyDescent="0.25">
      <c r="A19" s="62" t="s">
        <v>527</v>
      </c>
      <c r="B19" s="62"/>
      <c r="C19" s="62"/>
      <c r="D19" s="46" t="s">
        <v>663</v>
      </c>
      <c r="E19" s="41">
        <v>1</v>
      </c>
      <c r="F19" s="42">
        <v>572726</v>
      </c>
      <c r="G19" s="43" t="s">
        <v>12</v>
      </c>
      <c r="H19" s="42">
        <f t="shared" si="0"/>
        <v>572726</v>
      </c>
    </row>
    <row r="20" spans="1:8" s="2" customFormat="1" ht="38.25" x14ac:dyDescent="0.25">
      <c r="A20" s="62" t="s">
        <v>528</v>
      </c>
      <c r="B20" s="62"/>
      <c r="C20" s="62"/>
      <c r="D20" s="46" t="s">
        <v>664</v>
      </c>
      <c r="E20" s="41">
        <v>1</v>
      </c>
      <c r="F20" s="42">
        <v>1046342</v>
      </c>
      <c r="G20" s="43" t="s">
        <v>12</v>
      </c>
      <c r="H20" s="42">
        <f t="shared" si="0"/>
        <v>1046342</v>
      </c>
    </row>
    <row r="21" spans="1:8" s="2" customFormat="1" ht="63.75" x14ac:dyDescent="0.25">
      <c r="A21" s="62" t="s">
        <v>529</v>
      </c>
      <c r="B21" s="62"/>
      <c r="C21" s="62"/>
      <c r="D21" s="46" t="s">
        <v>665</v>
      </c>
      <c r="E21" s="41">
        <v>1</v>
      </c>
      <c r="F21" s="42">
        <v>803965.48</v>
      </c>
      <c r="G21" s="43" t="s">
        <v>12</v>
      </c>
      <c r="H21" s="42">
        <f t="shared" si="0"/>
        <v>803965.48</v>
      </c>
    </row>
    <row r="22" spans="1:8" s="2" customFormat="1" ht="38.25" x14ac:dyDescent="0.25">
      <c r="A22" s="62" t="s">
        <v>530</v>
      </c>
      <c r="B22" s="62"/>
      <c r="C22" s="62"/>
      <c r="D22" s="46" t="s">
        <v>666</v>
      </c>
      <c r="E22" s="41">
        <v>1</v>
      </c>
      <c r="F22" s="42">
        <v>339890</v>
      </c>
      <c r="G22" s="43" t="s">
        <v>12</v>
      </c>
      <c r="H22" s="42">
        <f t="shared" si="0"/>
        <v>339890</v>
      </c>
    </row>
    <row r="23" spans="1:8" s="2" customFormat="1" ht="40.5" customHeight="1" x14ac:dyDescent="0.25">
      <c r="A23" s="62" t="s">
        <v>531</v>
      </c>
      <c r="B23" s="62"/>
      <c r="C23" s="62"/>
      <c r="D23" s="46" t="s">
        <v>667</v>
      </c>
      <c r="E23" s="41">
        <v>1</v>
      </c>
      <c r="F23" s="42">
        <v>808101.33400000003</v>
      </c>
      <c r="G23" s="43" t="s">
        <v>12</v>
      </c>
      <c r="H23" s="42">
        <f t="shared" si="0"/>
        <v>808101.33400000003</v>
      </c>
    </row>
    <row r="24" spans="1:8" s="2" customFormat="1" ht="63.75" x14ac:dyDescent="0.25">
      <c r="A24" s="62" t="s">
        <v>532</v>
      </c>
      <c r="B24" s="62"/>
      <c r="C24" s="62"/>
      <c r="D24" s="46" t="s">
        <v>668</v>
      </c>
      <c r="E24" s="41">
        <v>1</v>
      </c>
      <c r="F24" s="42">
        <v>1099989.1740000001</v>
      </c>
      <c r="G24" s="43" t="s">
        <v>12</v>
      </c>
      <c r="H24" s="42">
        <f t="shared" si="0"/>
        <v>1099989.1740000001</v>
      </c>
    </row>
    <row r="25" spans="1:8" s="2" customFormat="1" ht="38.25" x14ac:dyDescent="0.25">
      <c r="A25" s="62" t="s">
        <v>533</v>
      </c>
      <c r="B25" s="62"/>
      <c r="C25" s="62"/>
      <c r="D25" s="46" t="s">
        <v>669</v>
      </c>
      <c r="E25" s="41">
        <v>1</v>
      </c>
      <c r="F25" s="42">
        <v>321700</v>
      </c>
      <c r="G25" s="43" t="s">
        <v>12</v>
      </c>
      <c r="H25" s="42">
        <f t="shared" si="0"/>
        <v>321700</v>
      </c>
    </row>
    <row r="26" spans="1:8" s="2" customFormat="1" ht="38.25" x14ac:dyDescent="0.25">
      <c r="A26" s="62" t="s">
        <v>534</v>
      </c>
      <c r="B26" s="62"/>
      <c r="C26" s="62"/>
      <c r="D26" s="46" t="s">
        <v>670</v>
      </c>
      <c r="E26" s="41">
        <v>1</v>
      </c>
      <c r="F26" s="42">
        <v>2392379.594</v>
      </c>
      <c r="G26" s="43" t="s">
        <v>12</v>
      </c>
      <c r="H26" s="42">
        <f t="shared" si="0"/>
        <v>2392379.594</v>
      </c>
    </row>
    <row r="27" spans="1:8" s="2" customFormat="1" ht="26.25" x14ac:dyDescent="0.25">
      <c r="A27" s="62" t="s">
        <v>535</v>
      </c>
      <c r="B27" s="62"/>
      <c r="C27" s="62"/>
      <c r="D27" s="46" t="s">
        <v>671</v>
      </c>
      <c r="E27" s="41">
        <v>1</v>
      </c>
      <c r="F27" s="42">
        <v>1522004</v>
      </c>
      <c r="G27" s="43" t="s">
        <v>12</v>
      </c>
      <c r="H27" s="42">
        <f t="shared" si="0"/>
        <v>1522004</v>
      </c>
    </row>
    <row r="28" spans="1:8" s="2" customFormat="1" ht="38.25" x14ac:dyDescent="0.25">
      <c r="A28" s="62" t="s">
        <v>536</v>
      </c>
      <c r="B28" s="62"/>
      <c r="C28" s="62"/>
      <c r="D28" s="46" t="s">
        <v>672</v>
      </c>
      <c r="E28" s="41">
        <v>1</v>
      </c>
      <c r="F28" s="42">
        <v>1104775.1740000001</v>
      </c>
      <c r="G28" s="43" t="s">
        <v>12</v>
      </c>
      <c r="H28" s="42">
        <f t="shared" si="0"/>
        <v>1104775.1740000001</v>
      </c>
    </row>
    <row r="29" spans="1:8" s="2" customFormat="1" ht="26.25" x14ac:dyDescent="0.25">
      <c r="A29" s="62" t="s">
        <v>537</v>
      </c>
      <c r="B29" s="62"/>
      <c r="C29" s="62"/>
      <c r="D29" s="46" t="s">
        <v>673</v>
      </c>
      <c r="E29" s="41">
        <v>1</v>
      </c>
      <c r="F29" s="42">
        <v>2157520.3139999998</v>
      </c>
      <c r="G29" s="43" t="s">
        <v>12</v>
      </c>
      <c r="H29" s="42">
        <f t="shared" si="0"/>
        <v>2157520.3139999998</v>
      </c>
    </row>
    <row r="30" spans="1:8" s="2" customFormat="1" ht="38.25" x14ac:dyDescent="0.25">
      <c r="A30" s="62" t="s">
        <v>538</v>
      </c>
      <c r="B30" s="62"/>
      <c r="C30" s="62"/>
      <c r="D30" s="46" t="s">
        <v>674</v>
      </c>
      <c r="E30" s="41">
        <v>1</v>
      </c>
      <c r="F30" s="42">
        <v>1694520.4</v>
      </c>
      <c r="G30" s="43" t="s">
        <v>12</v>
      </c>
      <c r="H30" s="42">
        <f t="shared" si="0"/>
        <v>1694520.4</v>
      </c>
    </row>
    <row r="31" spans="1:8" s="2" customFormat="1" ht="38.25" x14ac:dyDescent="0.25">
      <c r="A31" s="62" t="s">
        <v>539</v>
      </c>
      <c r="B31" s="62"/>
      <c r="C31" s="62"/>
      <c r="D31" s="46" t="s">
        <v>675</v>
      </c>
      <c r="E31" s="41">
        <v>1</v>
      </c>
      <c r="F31" s="42">
        <v>1997132.754</v>
      </c>
      <c r="G31" s="43" t="s">
        <v>12</v>
      </c>
      <c r="H31" s="42">
        <f t="shared" si="0"/>
        <v>1997132.754</v>
      </c>
    </row>
    <row r="32" spans="1:8" s="2" customFormat="1" ht="28.5" customHeight="1" x14ac:dyDescent="0.25">
      <c r="A32" s="62" t="s">
        <v>540</v>
      </c>
      <c r="B32" s="62"/>
      <c r="C32" s="62"/>
      <c r="D32" s="46" t="s">
        <v>676</v>
      </c>
      <c r="E32" s="41">
        <v>1</v>
      </c>
      <c r="F32" s="42">
        <v>955474.95</v>
      </c>
      <c r="G32" s="43" t="s">
        <v>12</v>
      </c>
      <c r="H32" s="42">
        <f t="shared" si="0"/>
        <v>955474.95</v>
      </c>
    </row>
    <row r="33" spans="1:8" s="2" customFormat="1" ht="38.25" x14ac:dyDescent="0.25">
      <c r="A33" s="62" t="s">
        <v>541</v>
      </c>
      <c r="B33" s="62"/>
      <c r="C33" s="62"/>
      <c r="D33" s="46" t="s">
        <v>677</v>
      </c>
      <c r="E33" s="41">
        <v>1</v>
      </c>
      <c r="F33" s="42">
        <v>1435549.034</v>
      </c>
      <c r="G33" s="43" t="s">
        <v>12</v>
      </c>
      <c r="H33" s="42">
        <f t="shared" si="0"/>
        <v>1435549.034</v>
      </c>
    </row>
    <row r="34" spans="1:8" s="2" customFormat="1" ht="26.25" x14ac:dyDescent="0.25">
      <c r="A34" s="62" t="s">
        <v>542</v>
      </c>
      <c r="B34" s="62"/>
      <c r="C34" s="62"/>
      <c r="D34" s="46" t="s">
        <v>678</v>
      </c>
      <c r="E34" s="41">
        <v>1</v>
      </c>
      <c r="F34" s="42">
        <v>2167617.7799999998</v>
      </c>
      <c r="G34" s="43" t="s">
        <v>12</v>
      </c>
      <c r="H34" s="42">
        <f t="shared" si="0"/>
        <v>2167617.7799999998</v>
      </c>
    </row>
    <row r="35" spans="1:8" s="2" customFormat="1" ht="38.25" x14ac:dyDescent="0.25">
      <c r="A35" s="62" t="s">
        <v>543</v>
      </c>
      <c r="B35" s="62"/>
      <c r="C35" s="62"/>
      <c r="D35" s="46" t="s">
        <v>679</v>
      </c>
      <c r="E35" s="41">
        <v>1</v>
      </c>
      <c r="F35" s="42">
        <v>1979357.06</v>
      </c>
      <c r="G35" s="43" t="s">
        <v>12</v>
      </c>
      <c r="H35" s="42">
        <f t="shared" si="0"/>
        <v>1979357.06</v>
      </c>
    </row>
    <row r="36" spans="1:8" s="2" customFormat="1" ht="38.25" x14ac:dyDescent="0.25">
      <c r="A36" s="62" t="s">
        <v>544</v>
      </c>
      <c r="B36" s="62"/>
      <c r="C36" s="62"/>
      <c r="D36" s="46" t="s">
        <v>680</v>
      </c>
      <c r="E36" s="41">
        <v>1</v>
      </c>
      <c r="F36" s="42">
        <v>2314234</v>
      </c>
      <c r="G36" s="43" t="s">
        <v>12</v>
      </c>
      <c r="H36" s="42">
        <f t="shared" si="0"/>
        <v>2314234</v>
      </c>
    </row>
    <row r="37" spans="1:8" s="2" customFormat="1" ht="38.25" x14ac:dyDescent="0.25">
      <c r="A37" s="62" t="s">
        <v>545</v>
      </c>
      <c r="B37" s="62"/>
      <c r="C37" s="62"/>
      <c r="D37" s="46" t="s">
        <v>681</v>
      </c>
      <c r="E37" s="41">
        <v>1</v>
      </c>
      <c r="F37" s="42">
        <v>119606</v>
      </c>
      <c r="G37" s="43" t="s">
        <v>12</v>
      </c>
      <c r="H37" s="42">
        <f t="shared" si="0"/>
        <v>119606</v>
      </c>
    </row>
    <row r="38" spans="1:8" s="2" customFormat="1" ht="38.25" x14ac:dyDescent="0.25">
      <c r="A38" s="62" t="s">
        <v>546</v>
      </c>
      <c r="B38" s="62"/>
      <c r="C38" s="62"/>
      <c r="D38" s="46" t="s">
        <v>682</v>
      </c>
      <c r="E38" s="41">
        <v>1</v>
      </c>
      <c r="F38" s="42">
        <v>80000</v>
      </c>
      <c r="G38" s="43" t="s">
        <v>12</v>
      </c>
      <c r="H38" s="42">
        <f t="shared" si="0"/>
        <v>80000</v>
      </c>
    </row>
    <row r="39" spans="1:8" s="2" customFormat="1" ht="38.25" x14ac:dyDescent="0.25">
      <c r="A39" s="62" t="s">
        <v>547</v>
      </c>
      <c r="B39" s="62"/>
      <c r="C39" s="62"/>
      <c r="D39" s="46" t="s">
        <v>683</v>
      </c>
      <c r="E39" s="41">
        <v>1</v>
      </c>
      <c r="F39" s="42">
        <v>157073</v>
      </c>
      <c r="G39" s="43" t="s">
        <v>12</v>
      </c>
      <c r="H39" s="42">
        <f t="shared" si="0"/>
        <v>157073</v>
      </c>
    </row>
    <row r="40" spans="1:8" s="2" customFormat="1" ht="51" x14ac:dyDescent="0.25">
      <c r="A40" s="62" t="s">
        <v>548</v>
      </c>
      <c r="B40" s="62"/>
      <c r="C40" s="62"/>
      <c r="D40" s="46" t="s">
        <v>684</v>
      </c>
      <c r="E40" s="41">
        <v>1</v>
      </c>
      <c r="F40" s="42">
        <v>157092</v>
      </c>
      <c r="G40" s="43" t="s">
        <v>12</v>
      </c>
      <c r="H40" s="42">
        <f t="shared" si="0"/>
        <v>157092</v>
      </c>
    </row>
    <row r="41" spans="1:8" s="2" customFormat="1" ht="26.25" customHeight="1" x14ac:dyDescent="0.25">
      <c r="A41" s="62" t="s">
        <v>549</v>
      </c>
      <c r="B41" s="62"/>
      <c r="C41" s="62"/>
      <c r="D41" s="46" t="s">
        <v>685</v>
      </c>
      <c r="E41" s="41">
        <v>1</v>
      </c>
      <c r="F41" s="42">
        <v>1283840</v>
      </c>
      <c r="G41" s="43" t="s">
        <v>12</v>
      </c>
      <c r="H41" s="42">
        <f t="shared" si="0"/>
        <v>1283840</v>
      </c>
    </row>
    <row r="42" spans="1:8" s="2" customFormat="1" ht="38.25" x14ac:dyDescent="0.25">
      <c r="A42" s="62" t="s">
        <v>550</v>
      </c>
      <c r="B42" s="62"/>
      <c r="C42" s="62"/>
      <c r="D42" s="46" t="s">
        <v>686</v>
      </c>
      <c r="E42" s="41">
        <v>1</v>
      </c>
      <c r="F42" s="42">
        <v>209738</v>
      </c>
      <c r="G42" s="43" t="s">
        <v>12</v>
      </c>
      <c r="H42" s="42">
        <f t="shared" si="0"/>
        <v>209738</v>
      </c>
    </row>
    <row r="43" spans="1:8" s="2" customFormat="1" ht="26.25" x14ac:dyDescent="0.25">
      <c r="A43" s="62" t="s">
        <v>551</v>
      </c>
      <c r="B43" s="62"/>
      <c r="C43" s="62"/>
      <c r="D43" s="46" t="s">
        <v>687</v>
      </c>
      <c r="E43" s="41">
        <v>1</v>
      </c>
      <c r="F43" s="42">
        <v>3587175</v>
      </c>
      <c r="G43" s="43" t="s">
        <v>12</v>
      </c>
      <c r="H43" s="42">
        <f t="shared" si="0"/>
        <v>3587175</v>
      </c>
    </row>
    <row r="44" spans="1:8" s="2" customFormat="1" ht="30" customHeight="1" x14ac:dyDescent="0.25">
      <c r="A44" s="62" t="s">
        <v>552</v>
      </c>
      <c r="B44" s="62"/>
      <c r="C44" s="62"/>
      <c r="D44" s="46" t="s">
        <v>688</v>
      </c>
      <c r="E44" s="41">
        <v>1</v>
      </c>
      <c r="F44" s="42">
        <v>2182056</v>
      </c>
      <c r="G44" s="43" t="s">
        <v>12</v>
      </c>
      <c r="H44" s="42">
        <f t="shared" ref="H44:H75" si="1">F44</f>
        <v>2182056</v>
      </c>
    </row>
    <row r="45" spans="1:8" s="2" customFormat="1" ht="32.25" customHeight="1" x14ac:dyDescent="0.25">
      <c r="A45" s="62" t="s">
        <v>553</v>
      </c>
      <c r="B45" s="62"/>
      <c r="C45" s="62"/>
      <c r="D45" s="46" t="s">
        <v>689</v>
      </c>
      <c r="E45" s="41">
        <v>1</v>
      </c>
      <c r="F45" s="42">
        <v>1276000</v>
      </c>
      <c r="G45" s="43" t="s">
        <v>12</v>
      </c>
      <c r="H45" s="42">
        <f t="shared" si="1"/>
        <v>1276000</v>
      </c>
    </row>
    <row r="46" spans="1:8" s="2" customFormat="1" ht="38.25" x14ac:dyDescent="0.25">
      <c r="A46" s="62" t="s">
        <v>554</v>
      </c>
      <c r="B46" s="62"/>
      <c r="C46" s="62"/>
      <c r="D46" s="46" t="s">
        <v>690</v>
      </c>
      <c r="E46" s="41">
        <v>1</v>
      </c>
      <c r="F46" s="42">
        <v>80128</v>
      </c>
      <c r="G46" s="43" t="s">
        <v>12</v>
      </c>
      <c r="H46" s="42">
        <f t="shared" si="1"/>
        <v>80128</v>
      </c>
    </row>
    <row r="47" spans="1:8" s="2" customFormat="1" ht="38.25" x14ac:dyDescent="0.25">
      <c r="A47" s="62" t="s">
        <v>555</v>
      </c>
      <c r="B47" s="62"/>
      <c r="C47" s="62"/>
      <c r="D47" s="46" t="s">
        <v>691</v>
      </c>
      <c r="E47" s="41">
        <v>1</v>
      </c>
      <c r="F47" s="42">
        <v>131123</v>
      </c>
      <c r="G47" s="43" t="s">
        <v>12</v>
      </c>
      <c r="H47" s="42">
        <f t="shared" si="1"/>
        <v>131123</v>
      </c>
    </row>
    <row r="48" spans="1:8" s="2" customFormat="1" ht="51" x14ac:dyDescent="0.25">
      <c r="A48" s="62" t="s">
        <v>556</v>
      </c>
      <c r="B48" s="62"/>
      <c r="C48" s="62"/>
      <c r="D48" s="46" t="s">
        <v>692</v>
      </c>
      <c r="E48" s="41">
        <v>1</v>
      </c>
      <c r="F48" s="42">
        <v>321082</v>
      </c>
      <c r="G48" s="43" t="s">
        <v>12</v>
      </c>
      <c r="H48" s="42">
        <f t="shared" si="1"/>
        <v>321082</v>
      </c>
    </row>
    <row r="49" spans="1:8" s="2" customFormat="1" ht="28.5" customHeight="1" x14ac:dyDescent="0.25">
      <c r="A49" s="62" t="s">
        <v>557</v>
      </c>
      <c r="B49" s="62"/>
      <c r="C49" s="62"/>
      <c r="D49" s="46" t="s">
        <v>693</v>
      </c>
      <c r="E49" s="41">
        <v>1</v>
      </c>
      <c r="F49" s="42">
        <v>422556</v>
      </c>
      <c r="G49" s="43" t="s">
        <v>12</v>
      </c>
      <c r="H49" s="42">
        <f t="shared" si="1"/>
        <v>422556</v>
      </c>
    </row>
    <row r="50" spans="1:8" s="2" customFormat="1" ht="38.25" x14ac:dyDescent="0.25">
      <c r="A50" s="62" t="s">
        <v>558</v>
      </c>
      <c r="B50" s="62"/>
      <c r="C50" s="62"/>
      <c r="D50" s="46" t="s">
        <v>694</v>
      </c>
      <c r="E50" s="41">
        <v>1</v>
      </c>
      <c r="F50" s="42">
        <v>572616</v>
      </c>
      <c r="G50" s="43" t="s">
        <v>12</v>
      </c>
      <c r="H50" s="42">
        <f t="shared" si="1"/>
        <v>572616</v>
      </c>
    </row>
    <row r="51" spans="1:8" s="2" customFormat="1" ht="26.25" x14ac:dyDescent="0.25">
      <c r="A51" s="62" t="s">
        <v>559</v>
      </c>
      <c r="B51" s="62"/>
      <c r="C51" s="62"/>
      <c r="D51" s="46" t="s">
        <v>695</v>
      </c>
      <c r="E51" s="41">
        <v>1</v>
      </c>
      <c r="F51" s="42">
        <v>1085423</v>
      </c>
      <c r="G51" s="43" t="s">
        <v>12</v>
      </c>
      <c r="H51" s="42">
        <f t="shared" si="1"/>
        <v>1085423</v>
      </c>
    </row>
    <row r="52" spans="1:8" s="2" customFormat="1" ht="38.25" x14ac:dyDescent="0.25">
      <c r="A52" s="62" t="s">
        <v>560</v>
      </c>
      <c r="B52" s="62"/>
      <c r="C52" s="62"/>
      <c r="D52" s="46" t="s">
        <v>696</v>
      </c>
      <c r="E52" s="41">
        <v>1</v>
      </c>
      <c r="F52" s="42">
        <v>849000</v>
      </c>
      <c r="G52" s="43" t="s">
        <v>12</v>
      </c>
      <c r="H52" s="42">
        <f t="shared" si="1"/>
        <v>849000</v>
      </c>
    </row>
    <row r="53" spans="1:8" s="2" customFormat="1" ht="38.25" x14ac:dyDescent="0.25">
      <c r="A53" s="62" t="s">
        <v>561</v>
      </c>
      <c r="B53" s="62"/>
      <c r="C53" s="62"/>
      <c r="D53" s="46" t="s">
        <v>697</v>
      </c>
      <c r="E53" s="41">
        <v>1</v>
      </c>
      <c r="F53" s="42">
        <v>621634</v>
      </c>
      <c r="G53" s="43" t="s">
        <v>12</v>
      </c>
      <c r="H53" s="42">
        <f t="shared" si="1"/>
        <v>621634</v>
      </c>
    </row>
    <row r="54" spans="1:8" s="2" customFormat="1" ht="38.25" x14ac:dyDescent="0.25">
      <c r="A54" s="62" t="s">
        <v>562</v>
      </c>
      <c r="B54" s="62"/>
      <c r="C54" s="62"/>
      <c r="D54" s="46" t="s">
        <v>698</v>
      </c>
      <c r="E54" s="41">
        <v>1</v>
      </c>
      <c r="F54" s="42">
        <v>2620091.75</v>
      </c>
      <c r="G54" s="43" t="s">
        <v>12</v>
      </c>
      <c r="H54" s="42">
        <f t="shared" si="1"/>
        <v>2620091.75</v>
      </c>
    </row>
    <row r="55" spans="1:8" s="2" customFormat="1" ht="29.25" customHeight="1" x14ac:dyDescent="0.25">
      <c r="A55" s="62" t="s">
        <v>563</v>
      </c>
      <c r="B55" s="62"/>
      <c r="C55" s="62"/>
      <c r="D55" s="46" t="s">
        <v>699</v>
      </c>
      <c r="E55" s="41">
        <v>1</v>
      </c>
      <c r="F55" s="42">
        <v>2658698.6</v>
      </c>
      <c r="G55" s="43" t="s">
        <v>12</v>
      </c>
      <c r="H55" s="42">
        <f t="shared" si="1"/>
        <v>2658698.6</v>
      </c>
    </row>
    <row r="56" spans="1:8" s="2" customFormat="1" ht="28.5" customHeight="1" x14ac:dyDescent="0.25">
      <c r="A56" s="62" t="s">
        <v>564</v>
      </c>
      <c r="B56" s="62"/>
      <c r="C56" s="62"/>
      <c r="D56" s="46" t="s">
        <v>700</v>
      </c>
      <c r="E56" s="41">
        <v>1</v>
      </c>
      <c r="F56" s="42">
        <v>476257</v>
      </c>
      <c r="G56" s="43" t="s">
        <v>12</v>
      </c>
      <c r="H56" s="42">
        <f t="shared" si="1"/>
        <v>476257</v>
      </c>
    </row>
    <row r="57" spans="1:8" s="2" customFormat="1" ht="38.25" x14ac:dyDescent="0.25">
      <c r="A57" s="62" t="s">
        <v>565</v>
      </c>
      <c r="B57" s="62"/>
      <c r="C57" s="62"/>
      <c r="D57" s="46" t="s">
        <v>701</v>
      </c>
      <c r="E57" s="41">
        <v>1</v>
      </c>
      <c r="F57" s="42">
        <v>320690</v>
      </c>
      <c r="G57" s="43" t="s">
        <v>12</v>
      </c>
      <c r="H57" s="42">
        <f t="shared" si="1"/>
        <v>320690</v>
      </c>
    </row>
    <row r="58" spans="1:8" s="2" customFormat="1" ht="38.25" x14ac:dyDescent="0.25">
      <c r="A58" s="62" t="s">
        <v>566</v>
      </c>
      <c r="B58" s="62"/>
      <c r="C58" s="62"/>
      <c r="D58" s="46" t="s">
        <v>702</v>
      </c>
      <c r="E58" s="41">
        <v>1</v>
      </c>
      <c r="F58" s="42">
        <v>654013</v>
      </c>
      <c r="G58" s="43" t="s">
        <v>12</v>
      </c>
      <c r="H58" s="42">
        <f t="shared" si="1"/>
        <v>654013</v>
      </c>
    </row>
    <row r="59" spans="1:8" s="2" customFormat="1" ht="38.25" x14ac:dyDescent="0.25">
      <c r="A59" s="62" t="s">
        <v>567</v>
      </c>
      <c r="B59" s="62"/>
      <c r="C59" s="62"/>
      <c r="D59" s="46" t="s">
        <v>703</v>
      </c>
      <c r="E59" s="41">
        <v>1</v>
      </c>
      <c r="F59" s="42">
        <v>440337</v>
      </c>
      <c r="G59" s="43" t="s">
        <v>12</v>
      </c>
      <c r="H59" s="42">
        <f t="shared" si="1"/>
        <v>440337</v>
      </c>
    </row>
    <row r="60" spans="1:8" s="2" customFormat="1" ht="26.25" x14ac:dyDescent="0.25">
      <c r="A60" s="62" t="s">
        <v>568</v>
      </c>
      <c r="B60" s="62"/>
      <c r="C60" s="62"/>
      <c r="D60" s="46" t="s">
        <v>704</v>
      </c>
      <c r="E60" s="41">
        <v>1</v>
      </c>
      <c r="F60" s="42">
        <v>350000</v>
      </c>
      <c r="G60" s="43" t="s">
        <v>12</v>
      </c>
      <c r="H60" s="42">
        <f t="shared" si="1"/>
        <v>350000</v>
      </c>
    </row>
    <row r="61" spans="1:8" s="2" customFormat="1" ht="26.25" customHeight="1" x14ac:dyDescent="0.25">
      <c r="A61" s="62" t="s">
        <v>569</v>
      </c>
      <c r="B61" s="62"/>
      <c r="C61" s="62"/>
      <c r="D61" s="46" t="s">
        <v>705</v>
      </c>
      <c r="E61" s="41">
        <v>1</v>
      </c>
      <c r="F61" s="42">
        <v>3384600</v>
      </c>
      <c r="G61" s="43" t="s">
        <v>12</v>
      </c>
      <c r="H61" s="42">
        <f t="shared" si="1"/>
        <v>3384600</v>
      </c>
    </row>
    <row r="62" spans="1:8" s="2" customFormat="1" ht="26.25" x14ac:dyDescent="0.25">
      <c r="A62" s="62" t="s">
        <v>570</v>
      </c>
      <c r="B62" s="62"/>
      <c r="C62" s="62"/>
      <c r="D62" s="46" t="s">
        <v>706</v>
      </c>
      <c r="E62" s="41">
        <v>1</v>
      </c>
      <c r="F62" s="42">
        <v>1269426.33</v>
      </c>
      <c r="G62" s="43" t="s">
        <v>12</v>
      </c>
      <c r="H62" s="42">
        <f t="shared" si="1"/>
        <v>1269426.33</v>
      </c>
    </row>
    <row r="63" spans="1:8" s="2" customFormat="1" ht="38.25" x14ac:dyDescent="0.25">
      <c r="A63" s="62" t="s">
        <v>571</v>
      </c>
      <c r="B63" s="62"/>
      <c r="C63" s="62"/>
      <c r="D63" s="46" t="s">
        <v>707</v>
      </c>
      <c r="E63" s="41">
        <v>1</v>
      </c>
      <c r="F63" s="42">
        <v>1045350</v>
      </c>
      <c r="G63" s="43" t="s">
        <v>12</v>
      </c>
      <c r="H63" s="42">
        <f t="shared" si="1"/>
        <v>1045350</v>
      </c>
    </row>
    <row r="64" spans="1:8" s="2" customFormat="1" ht="29.25" customHeight="1" x14ac:dyDescent="0.25">
      <c r="A64" s="62" t="s">
        <v>572</v>
      </c>
      <c r="B64" s="62"/>
      <c r="C64" s="62"/>
      <c r="D64" s="46" t="s">
        <v>708</v>
      </c>
      <c r="E64" s="41">
        <v>1</v>
      </c>
      <c r="F64" s="42">
        <v>1011080</v>
      </c>
      <c r="G64" s="43" t="s">
        <v>12</v>
      </c>
      <c r="H64" s="42">
        <f t="shared" si="1"/>
        <v>1011080</v>
      </c>
    </row>
    <row r="65" spans="1:8" s="2" customFormat="1" ht="38.25" x14ac:dyDescent="0.25">
      <c r="A65" s="62" t="s">
        <v>573</v>
      </c>
      <c r="B65" s="62"/>
      <c r="C65" s="62"/>
      <c r="D65" s="46" t="s">
        <v>709</v>
      </c>
      <c r="E65" s="41">
        <v>1</v>
      </c>
      <c r="F65" s="42">
        <v>940466.51</v>
      </c>
      <c r="G65" s="43" t="s">
        <v>12</v>
      </c>
      <c r="H65" s="42">
        <f t="shared" si="1"/>
        <v>940466.51</v>
      </c>
    </row>
    <row r="66" spans="1:8" s="2" customFormat="1" ht="27.75" customHeight="1" x14ac:dyDescent="0.25">
      <c r="A66" s="62" t="s">
        <v>574</v>
      </c>
      <c r="B66" s="62"/>
      <c r="C66" s="62"/>
      <c r="D66" s="46" t="s">
        <v>710</v>
      </c>
      <c r="E66" s="41">
        <v>1</v>
      </c>
      <c r="F66" s="42">
        <v>1000007.38</v>
      </c>
      <c r="G66" s="43" t="s">
        <v>12</v>
      </c>
      <c r="H66" s="42">
        <f t="shared" si="1"/>
        <v>1000007.38</v>
      </c>
    </row>
    <row r="67" spans="1:8" s="2" customFormat="1" ht="38.25" x14ac:dyDescent="0.25">
      <c r="A67" s="62" t="s">
        <v>575</v>
      </c>
      <c r="B67" s="62"/>
      <c r="C67" s="62"/>
      <c r="D67" s="46" t="s">
        <v>711</v>
      </c>
      <c r="E67" s="41">
        <v>1</v>
      </c>
      <c r="F67" s="42">
        <v>614864.35</v>
      </c>
      <c r="G67" s="43" t="s">
        <v>12</v>
      </c>
      <c r="H67" s="42">
        <f t="shared" si="1"/>
        <v>614864.35</v>
      </c>
    </row>
    <row r="68" spans="1:8" s="2" customFormat="1" ht="38.25" x14ac:dyDescent="0.25">
      <c r="A68" s="62" t="s">
        <v>576</v>
      </c>
      <c r="B68" s="62"/>
      <c r="C68" s="62"/>
      <c r="D68" s="46" t="s">
        <v>712</v>
      </c>
      <c r="E68" s="41">
        <v>1</v>
      </c>
      <c r="F68" s="42">
        <v>398817.54</v>
      </c>
      <c r="G68" s="43" t="s">
        <v>12</v>
      </c>
      <c r="H68" s="42">
        <f t="shared" si="1"/>
        <v>398817.54</v>
      </c>
    </row>
    <row r="69" spans="1:8" s="2" customFormat="1" ht="28.5" customHeight="1" x14ac:dyDescent="0.25">
      <c r="A69" s="62" t="s">
        <v>577</v>
      </c>
      <c r="B69" s="62"/>
      <c r="C69" s="62"/>
      <c r="D69" s="46" t="s">
        <v>713</v>
      </c>
      <c r="E69" s="41">
        <v>1</v>
      </c>
      <c r="F69" s="42">
        <v>2140027.69</v>
      </c>
      <c r="G69" s="43" t="s">
        <v>12</v>
      </c>
      <c r="H69" s="42">
        <f t="shared" si="1"/>
        <v>2140027.69</v>
      </c>
    </row>
    <row r="70" spans="1:8" s="2" customFormat="1" ht="38.25" x14ac:dyDescent="0.25">
      <c r="A70" s="62" t="s">
        <v>578</v>
      </c>
      <c r="B70" s="62"/>
      <c r="C70" s="62"/>
      <c r="D70" s="46" t="s">
        <v>714</v>
      </c>
      <c r="E70" s="41">
        <v>1</v>
      </c>
      <c r="F70" s="42">
        <v>2905300</v>
      </c>
      <c r="G70" s="43" t="s">
        <v>12</v>
      </c>
      <c r="H70" s="42">
        <f t="shared" si="1"/>
        <v>2905300</v>
      </c>
    </row>
    <row r="71" spans="1:8" s="2" customFormat="1" ht="26.25" x14ac:dyDescent="0.25">
      <c r="A71" s="62" t="s">
        <v>579</v>
      </c>
      <c r="B71" s="62"/>
      <c r="C71" s="62"/>
      <c r="D71" s="46" t="s">
        <v>715</v>
      </c>
      <c r="E71" s="41">
        <v>1</v>
      </c>
      <c r="F71" s="42">
        <v>2507970.46</v>
      </c>
      <c r="G71" s="43" t="s">
        <v>12</v>
      </c>
      <c r="H71" s="42">
        <f t="shared" si="1"/>
        <v>2507970.46</v>
      </c>
    </row>
    <row r="72" spans="1:8" s="2" customFormat="1" ht="38.25" x14ac:dyDescent="0.25">
      <c r="A72" s="62" t="s">
        <v>580</v>
      </c>
      <c r="B72" s="62"/>
      <c r="C72" s="62"/>
      <c r="D72" s="46" t="s">
        <v>716</v>
      </c>
      <c r="E72" s="41">
        <v>1</v>
      </c>
      <c r="F72" s="42">
        <v>1548678.95</v>
      </c>
      <c r="G72" s="43" t="s">
        <v>12</v>
      </c>
      <c r="H72" s="42">
        <f t="shared" si="1"/>
        <v>1548678.95</v>
      </c>
    </row>
    <row r="73" spans="1:8" s="2" customFormat="1" ht="51" x14ac:dyDescent="0.25">
      <c r="A73" s="62" t="s">
        <v>581</v>
      </c>
      <c r="B73" s="62"/>
      <c r="C73" s="62"/>
      <c r="D73" s="46" t="s">
        <v>717</v>
      </c>
      <c r="E73" s="41">
        <v>1</v>
      </c>
      <c r="F73" s="42">
        <v>1889137.35</v>
      </c>
      <c r="G73" s="43" t="s">
        <v>12</v>
      </c>
      <c r="H73" s="42">
        <f t="shared" si="1"/>
        <v>1889137.35</v>
      </c>
    </row>
    <row r="74" spans="1:8" s="2" customFormat="1" ht="38.25" x14ac:dyDescent="0.25">
      <c r="A74" s="62" t="s">
        <v>582</v>
      </c>
      <c r="B74" s="62"/>
      <c r="C74" s="62"/>
      <c r="D74" s="46" t="s">
        <v>718</v>
      </c>
      <c r="E74" s="41">
        <v>1</v>
      </c>
      <c r="F74" s="42">
        <v>4986799.22</v>
      </c>
      <c r="G74" s="43" t="s">
        <v>12</v>
      </c>
      <c r="H74" s="42">
        <f t="shared" si="1"/>
        <v>4986799.22</v>
      </c>
    </row>
    <row r="75" spans="1:8" s="2" customFormat="1" ht="38.25" x14ac:dyDescent="0.25">
      <c r="A75" s="62" t="s">
        <v>583</v>
      </c>
      <c r="B75" s="62"/>
      <c r="C75" s="62"/>
      <c r="D75" s="46" t="s">
        <v>719</v>
      </c>
      <c r="E75" s="41">
        <v>1</v>
      </c>
      <c r="F75" s="42">
        <v>1808540.22</v>
      </c>
      <c r="G75" s="43" t="s">
        <v>12</v>
      </c>
      <c r="H75" s="42">
        <f t="shared" si="1"/>
        <v>1808540.22</v>
      </c>
    </row>
    <row r="76" spans="1:8" s="2" customFormat="1" ht="26.25" x14ac:dyDescent="0.25">
      <c r="A76" s="62" t="s">
        <v>584</v>
      </c>
      <c r="B76" s="62"/>
      <c r="C76" s="62"/>
      <c r="D76" s="46" t="s">
        <v>720</v>
      </c>
      <c r="E76" s="41">
        <v>1</v>
      </c>
      <c r="F76" s="42">
        <v>400000</v>
      </c>
      <c r="G76" s="43" t="s">
        <v>12</v>
      </c>
      <c r="H76" s="42">
        <f t="shared" ref="H76:H107" si="2">F76</f>
        <v>400000</v>
      </c>
    </row>
    <row r="77" spans="1:8" s="2" customFormat="1" ht="29.25" customHeight="1" x14ac:dyDescent="0.25">
      <c r="A77" s="62" t="s">
        <v>585</v>
      </c>
      <c r="B77" s="62"/>
      <c r="C77" s="62"/>
      <c r="D77" s="46" t="s">
        <v>721</v>
      </c>
      <c r="E77" s="41">
        <v>1</v>
      </c>
      <c r="F77" s="42">
        <v>1000000</v>
      </c>
      <c r="G77" s="43" t="s">
        <v>12</v>
      </c>
      <c r="H77" s="42">
        <f t="shared" si="2"/>
        <v>1000000</v>
      </c>
    </row>
    <row r="78" spans="1:8" s="2" customFormat="1" ht="30" customHeight="1" x14ac:dyDescent="0.25">
      <c r="A78" s="62" t="s">
        <v>586</v>
      </c>
      <c r="B78" s="62"/>
      <c r="C78" s="62"/>
      <c r="D78" s="46" t="s">
        <v>722</v>
      </c>
      <c r="E78" s="41">
        <v>1</v>
      </c>
      <c r="F78" s="42">
        <v>1485654.33</v>
      </c>
      <c r="G78" s="43" t="s">
        <v>12</v>
      </c>
      <c r="H78" s="42">
        <f t="shared" si="2"/>
        <v>1485654.33</v>
      </c>
    </row>
    <row r="79" spans="1:8" s="2" customFormat="1" ht="38.25" x14ac:dyDescent="0.25">
      <c r="A79" s="62" t="s">
        <v>587</v>
      </c>
      <c r="B79" s="62"/>
      <c r="C79" s="62"/>
      <c r="D79" s="46" t="s">
        <v>723</v>
      </c>
      <c r="E79" s="41">
        <v>1</v>
      </c>
      <c r="F79" s="42">
        <v>843765</v>
      </c>
      <c r="G79" s="43" t="s">
        <v>12</v>
      </c>
      <c r="H79" s="42">
        <f t="shared" si="2"/>
        <v>843765</v>
      </c>
    </row>
    <row r="80" spans="1:8" s="2" customFormat="1" ht="38.25" x14ac:dyDescent="0.25">
      <c r="A80" s="62" t="s">
        <v>588</v>
      </c>
      <c r="B80" s="62"/>
      <c r="C80" s="62"/>
      <c r="D80" s="46" t="s">
        <v>724</v>
      </c>
      <c r="E80" s="41">
        <v>1</v>
      </c>
      <c r="F80" s="42">
        <v>649002.56999999995</v>
      </c>
      <c r="G80" s="43" t="s">
        <v>12</v>
      </c>
      <c r="H80" s="42">
        <f t="shared" si="2"/>
        <v>649002.56999999995</v>
      </c>
    </row>
    <row r="81" spans="1:8" s="2" customFormat="1" ht="51" x14ac:dyDescent="0.25">
      <c r="A81" s="62" t="s">
        <v>589</v>
      </c>
      <c r="B81" s="62"/>
      <c r="C81" s="62"/>
      <c r="D81" s="46" t="s">
        <v>725</v>
      </c>
      <c r="E81" s="41">
        <v>1</v>
      </c>
      <c r="F81" s="42">
        <v>900000</v>
      </c>
      <c r="G81" s="43" t="s">
        <v>12</v>
      </c>
      <c r="H81" s="42">
        <f t="shared" si="2"/>
        <v>900000</v>
      </c>
    </row>
    <row r="82" spans="1:8" s="2" customFormat="1" ht="27.75" customHeight="1" x14ac:dyDescent="0.25">
      <c r="A82" s="62" t="s">
        <v>590</v>
      </c>
      <c r="B82" s="62"/>
      <c r="C82" s="62"/>
      <c r="D82" s="46" t="s">
        <v>726</v>
      </c>
      <c r="E82" s="41">
        <v>1</v>
      </c>
      <c r="F82" s="42">
        <v>580000</v>
      </c>
      <c r="G82" s="43" t="s">
        <v>12</v>
      </c>
      <c r="H82" s="42">
        <f t="shared" si="2"/>
        <v>580000</v>
      </c>
    </row>
    <row r="83" spans="1:8" s="2" customFormat="1" ht="41.25" customHeight="1" x14ac:dyDescent="0.25">
      <c r="A83" s="62" t="s">
        <v>591</v>
      </c>
      <c r="B83" s="62"/>
      <c r="C83" s="62"/>
      <c r="D83" s="46" t="s">
        <v>727</v>
      </c>
      <c r="E83" s="41">
        <v>1</v>
      </c>
      <c r="F83" s="42">
        <v>600000</v>
      </c>
      <c r="G83" s="43" t="s">
        <v>12</v>
      </c>
      <c r="H83" s="42">
        <f t="shared" si="2"/>
        <v>600000</v>
      </c>
    </row>
    <row r="84" spans="1:8" s="2" customFormat="1" ht="51" x14ac:dyDescent="0.25">
      <c r="A84" s="62" t="s">
        <v>592</v>
      </c>
      <c r="B84" s="62"/>
      <c r="C84" s="62"/>
      <c r="D84" s="46" t="s">
        <v>728</v>
      </c>
      <c r="E84" s="41">
        <v>1</v>
      </c>
      <c r="F84" s="42">
        <v>1448760.23</v>
      </c>
      <c r="G84" s="43" t="s">
        <v>12</v>
      </c>
      <c r="H84" s="42">
        <f t="shared" si="2"/>
        <v>1448760.23</v>
      </c>
    </row>
    <row r="85" spans="1:8" s="2" customFormat="1" ht="29.25" customHeight="1" x14ac:dyDescent="0.25">
      <c r="A85" s="62" t="s">
        <v>593</v>
      </c>
      <c r="B85" s="62"/>
      <c r="C85" s="62"/>
      <c r="D85" s="46" t="s">
        <v>729</v>
      </c>
      <c r="E85" s="41">
        <v>1</v>
      </c>
      <c r="F85" s="42">
        <v>513145.26</v>
      </c>
      <c r="G85" s="43" t="s">
        <v>12</v>
      </c>
      <c r="H85" s="42">
        <f t="shared" si="2"/>
        <v>513145.26</v>
      </c>
    </row>
    <row r="86" spans="1:8" s="2" customFormat="1" ht="38.25" x14ac:dyDescent="0.25">
      <c r="A86" s="62" t="s">
        <v>594</v>
      </c>
      <c r="B86" s="62"/>
      <c r="C86" s="62"/>
      <c r="D86" s="46" t="s">
        <v>730</v>
      </c>
      <c r="E86" s="41">
        <v>1</v>
      </c>
      <c r="F86" s="42">
        <v>2515855.2999999998</v>
      </c>
      <c r="G86" s="43" t="s">
        <v>12</v>
      </c>
      <c r="H86" s="42">
        <f t="shared" si="2"/>
        <v>2515855.2999999998</v>
      </c>
    </row>
    <row r="87" spans="1:8" s="2" customFormat="1" ht="38.25" x14ac:dyDescent="0.25">
      <c r="A87" s="62" t="s">
        <v>595</v>
      </c>
      <c r="B87" s="62"/>
      <c r="C87" s="62"/>
      <c r="D87" s="46" t="s">
        <v>731</v>
      </c>
      <c r="E87" s="41">
        <v>1</v>
      </c>
      <c r="F87" s="42">
        <v>987106.34</v>
      </c>
      <c r="G87" s="43" t="s">
        <v>12</v>
      </c>
      <c r="H87" s="42">
        <f t="shared" si="2"/>
        <v>987106.34</v>
      </c>
    </row>
    <row r="88" spans="1:8" s="2" customFormat="1" ht="38.25" x14ac:dyDescent="0.25">
      <c r="A88" s="62" t="s">
        <v>596</v>
      </c>
      <c r="B88" s="62"/>
      <c r="C88" s="62"/>
      <c r="D88" s="46" t="s">
        <v>732</v>
      </c>
      <c r="E88" s="41">
        <v>1</v>
      </c>
      <c r="F88" s="42">
        <v>697490.47</v>
      </c>
      <c r="G88" s="43" t="s">
        <v>12</v>
      </c>
      <c r="H88" s="42">
        <f t="shared" si="2"/>
        <v>697490.47</v>
      </c>
    </row>
    <row r="89" spans="1:8" s="2" customFormat="1" ht="63.75" x14ac:dyDescent="0.25">
      <c r="A89" s="62" t="s">
        <v>597</v>
      </c>
      <c r="B89" s="62"/>
      <c r="C89" s="62"/>
      <c r="D89" s="46" t="s">
        <v>733</v>
      </c>
      <c r="E89" s="41">
        <v>1</v>
      </c>
      <c r="F89" s="42">
        <v>646206.76</v>
      </c>
      <c r="G89" s="43" t="s">
        <v>12</v>
      </c>
      <c r="H89" s="42">
        <f t="shared" si="2"/>
        <v>646206.76</v>
      </c>
    </row>
    <row r="90" spans="1:8" s="2" customFormat="1" ht="51" x14ac:dyDescent="0.25">
      <c r="A90" s="62" t="s">
        <v>598</v>
      </c>
      <c r="B90" s="62"/>
      <c r="C90" s="62"/>
      <c r="D90" s="46" t="s">
        <v>734</v>
      </c>
      <c r="E90" s="41">
        <v>1</v>
      </c>
      <c r="F90" s="42">
        <v>130758.48</v>
      </c>
      <c r="G90" s="43" t="s">
        <v>12</v>
      </c>
      <c r="H90" s="42">
        <f t="shared" si="2"/>
        <v>130758.48</v>
      </c>
    </row>
    <row r="91" spans="1:8" s="2" customFormat="1" ht="51" x14ac:dyDescent="0.25">
      <c r="A91" s="62" t="s">
        <v>599</v>
      </c>
      <c r="B91" s="62"/>
      <c r="C91" s="62"/>
      <c r="D91" s="46" t="s">
        <v>735</v>
      </c>
      <c r="E91" s="41">
        <v>1</v>
      </c>
      <c r="F91" s="42">
        <v>497291</v>
      </c>
      <c r="G91" s="43" t="s">
        <v>12</v>
      </c>
      <c r="H91" s="42">
        <f t="shared" si="2"/>
        <v>497291</v>
      </c>
    </row>
    <row r="92" spans="1:8" s="2" customFormat="1" ht="38.25" x14ac:dyDescent="0.25">
      <c r="A92" s="62" t="s">
        <v>600</v>
      </c>
      <c r="B92" s="62"/>
      <c r="C92" s="62"/>
      <c r="D92" s="46" t="s">
        <v>736</v>
      </c>
      <c r="E92" s="41">
        <v>1</v>
      </c>
      <c r="F92" s="42">
        <v>448431</v>
      </c>
      <c r="G92" s="43" t="s">
        <v>12</v>
      </c>
      <c r="H92" s="42">
        <f t="shared" si="2"/>
        <v>448431</v>
      </c>
    </row>
    <row r="93" spans="1:8" s="2" customFormat="1" ht="38.25" x14ac:dyDescent="0.25">
      <c r="A93" s="62" t="s">
        <v>601</v>
      </c>
      <c r="B93" s="62"/>
      <c r="C93" s="62"/>
      <c r="D93" s="46" t="s">
        <v>737</v>
      </c>
      <c r="E93" s="41">
        <v>1</v>
      </c>
      <c r="F93" s="42">
        <v>499584.02</v>
      </c>
      <c r="G93" s="43" t="s">
        <v>12</v>
      </c>
      <c r="H93" s="42">
        <f t="shared" si="2"/>
        <v>499584.02</v>
      </c>
    </row>
    <row r="94" spans="1:8" s="2" customFormat="1" ht="38.25" x14ac:dyDescent="0.25">
      <c r="A94" s="62" t="s">
        <v>602</v>
      </c>
      <c r="B94" s="62"/>
      <c r="C94" s="62"/>
      <c r="D94" s="46" t="s">
        <v>738</v>
      </c>
      <c r="E94" s="41">
        <v>1</v>
      </c>
      <c r="F94" s="42">
        <v>999865.8</v>
      </c>
      <c r="G94" s="43" t="s">
        <v>12</v>
      </c>
      <c r="H94" s="42">
        <f t="shared" si="2"/>
        <v>999865.8</v>
      </c>
    </row>
    <row r="95" spans="1:8" s="2" customFormat="1" ht="38.25" x14ac:dyDescent="0.25">
      <c r="A95" s="62" t="s">
        <v>603</v>
      </c>
      <c r="B95" s="62"/>
      <c r="C95" s="62"/>
      <c r="D95" s="46" t="s">
        <v>739</v>
      </c>
      <c r="E95" s="41">
        <v>1</v>
      </c>
      <c r="F95" s="42">
        <v>740977.924</v>
      </c>
      <c r="G95" s="43" t="s">
        <v>12</v>
      </c>
      <c r="H95" s="42">
        <f t="shared" si="2"/>
        <v>740977.924</v>
      </c>
    </row>
    <row r="96" spans="1:8" s="2" customFormat="1" ht="26.25" x14ac:dyDescent="0.25">
      <c r="A96" s="62" t="s">
        <v>604</v>
      </c>
      <c r="B96" s="62"/>
      <c r="C96" s="62"/>
      <c r="D96" s="46" t="s">
        <v>740</v>
      </c>
      <c r="E96" s="41">
        <v>1</v>
      </c>
      <c r="F96" s="42">
        <v>499139.64</v>
      </c>
      <c r="G96" s="43" t="s">
        <v>12</v>
      </c>
      <c r="H96" s="42">
        <f t="shared" si="2"/>
        <v>499139.64</v>
      </c>
    </row>
    <row r="97" spans="1:8" s="2" customFormat="1" ht="38.25" x14ac:dyDescent="0.25">
      <c r="A97" s="62" t="s">
        <v>605</v>
      </c>
      <c r="B97" s="62"/>
      <c r="C97" s="62"/>
      <c r="D97" s="46" t="s">
        <v>741</v>
      </c>
      <c r="E97" s="41">
        <v>1</v>
      </c>
      <c r="F97" s="42">
        <v>783336.41</v>
      </c>
      <c r="G97" s="43" t="s">
        <v>12</v>
      </c>
      <c r="H97" s="42">
        <f t="shared" si="2"/>
        <v>783336.41</v>
      </c>
    </row>
    <row r="98" spans="1:8" s="2" customFormat="1" ht="51" x14ac:dyDescent="0.25">
      <c r="A98" s="62" t="s">
        <v>606</v>
      </c>
      <c r="B98" s="62"/>
      <c r="C98" s="62"/>
      <c r="D98" s="46" t="s">
        <v>742</v>
      </c>
      <c r="E98" s="41">
        <v>1</v>
      </c>
      <c r="F98" s="42">
        <v>999477.81</v>
      </c>
      <c r="G98" s="43" t="s">
        <v>12</v>
      </c>
      <c r="H98" s="42">
        <f t="shared" si="2"/>
        <v>999477.81</v>
      </c>
    </row>
    <row r="99" spans="1:8" s="2" customFormat="1" ht="28.5" customHeight="1" x14ac:dyDescent="0.25">
      <c r="A99" s="62" t="s">
        <v>607</v>
      </c>
      <c r="B99" s="62"/>
      <c r="C99" s="62"/>
      <c r="D99" s="46" t="s">
        <v>743</v>
      </c>
      <c r="E99" s="41">
        <v>1</v>
      </c>
      <c r="F99" s="42">
        <v>1175671</v>
      </c>
      <c r="G99" s="43" t="s">
        <v>12</v>
      </c>
      <c r="H99" s="42">
        <f t="shared" si="2"/>
        <v>1175671</v>
      </c>
    </row>
    <row r="100" spans="1:8" s="2" customFormat="1" ht="51" x14ac:dyDescent="0.25">
      <c r="A100" s="62" t="s">
        <v>608</v>
      </c>
      <c r="B100" s="62"/>
      <c r="C100" s="62"/>
      <c r="D100" s="46" t="s">
        <v>744</v>
      </c>
      <c r="E100" s="41">
        <v>1</v>
      </c>
      <c r="F100" s="42">
        <v>1703230.1</v>
      </c>
      <c r="G100" s="43" t="s">
        <v>12</v>
      </c>
      <c r="H100" s="42">
        <f t="shared" si="2"/>
        <v>1703230.1</v>
      </c>
    </row>
    <row r="101" spans="1:8" s="2" customFormat="1" ht="38.25" x14ac:dyDescent="0.25">
      <c r="A101" s="62" t="s">
        <v>609</v>
      </c>
      <c r="B101" s="62"/>
      <c r="C101" s="62"/>
      <c r="D101" s="46" t="s">
        <v>745</v>
      </c>
      <c r="E101" s="41">
        <v>1</v>
      </c>
      <c r="F101" s="42">
        <v>694786.98</v>
      </c>
      <c r="G101" s="43" t="s">
        <v>12</v>
      </c>
      <c r="H101" s="42">
        <f t="shared" si="2"/>
        <v>694786.98</v>
      </c>
    </row>
    <row r="102" spans="1:8" s="2" customFormat="1" ht="38.25" x14ac:dyDescent="0.25">
      <c r="A102" s="62" t="s">
        <v>610</v>
      </c>
      <c r="B102" s="62"/>
      <c r="C102" s="62"/>
      <c r="D102" s="46" t="s">
        <v>746</v>
      </c>
      <c r="E102" s="41">
        <v>1</v>
      </c>
      <c r="F102" s="42">
        <v>813600.62</v>
      </c>
      <c r="G102" s="43" t="s">
        <v>12</v>
      </c>
      <c r="H102" s="42">
        <f t="shared" si="2"/>
        <v>813600.62</v>
      </c>
    </row>
    <row r="103" spans="1:8" s="2" customFormat="1" ht="51" x14ac:dyDescent="0.25">
      <c r="A103" s="62" t="s">
        <v>611</v>
      </c>
      <c r="B103" s="62"/>
      <c r="C103" s="62"/>
      <c r="D103" s="46" t="s">
        <v>747</v>
      </c>
      <c r="E103" s="41">
        <v>1</v>
      </c>
      <c r="F103" s="42">
        <v>355248.44</v>
      </c>
      <c r="G103" s="43" t="s">
        <v>12</v>
      </c>
      <c r="H103" s="42">
        <f t="shared" si="2"/>
        <v>355248.44</v>
      </c>
    </row>
    <row r="104" spans="1:8" s="2" customFormat="1" ht="45" customHeight="1" x14ac:dyDescent="0.25">
      <c r="A104" s="62" t="s">
        <v>612</v>
      </c>
      <c r="B104" s="62"/>
      <c r="C104" s="62"/>
      <c r="D104" s="46" t="s">
        <v>748</v>
      </c>
      <c r="E104" s="41">
        <v>1</v>
      </c>
      <c r="F104" s="42">
        <v>303369.97399999999</v>
      </c>
      <c r="G104" s="43" t="s">
        <v>12</v>
      </c>
      <c r="H104" s="42">
        <f t="shared" si="2"/>
        <v>303369.97399999999</v>
      </c>
    </row>
    <row r="105" spans="1:8" s="2" customFormat="1" ht="26.25" x14ac:dyDescent="0.25">
      <c r="A105" s="62" t="s">
        <v>613</v>
      </c>
      <c r="B105" s="62"/>
      <c r="C105" s="62"/>
      <c r="D105" s="46" t="s">
        <v>749</v>
      </c>
      <c r="E105" s="41">
        <v>1</v>
      </c>
      <c r="F105" s="42">
        <v>1491394.09</v>
      </c>
      <c r="G105" s="43" t="s">
        <v>12</v>
      </c>
      <c r="H105" s="42">
        <f t="shared" si="2"/>
        <v>1491394.09</v>
      </c>
    </row>
    <row r="106" spans="1:8" s="2" customFormat="1" ht="29.25" customHeight="1" x14ac:dyDescent="0.25">
      <c r="A106" s="62" t="s">
        <v>614</v>
      </c>
      <c r="B106" s="62"/>
      <c r="C106" s="62"/>
      <c r="D106" s="46" t="s">
        <v>750</v>
      </c>
      <c r="E106" s="41">
        <v>1</v>
      </c>
      <c r="F106" s="42">
        <v>797770</v>
      </c>
      <c r="G106" s="43" t="s">
        <v>12</v>
      </c>
      <c r="H106" s="42">
        <f t="shared" si="2"/>
        <v>797770</v>
      </c>
    </row>
    <row r="107" spans="1:8" s="2" customFormat="1" ht="38.25" x14ac:dyDescent="0.25">
      <c r="A107" s="62" t="s">
        <v>615</v>
      </c>
      <c r="B107" s="62"/>
      <c r="C107" s="62"/>
      <c r="D107" s="46" t="s">
        <v>751</v>
      </c>
      <c r="E107" s="41">
        <v>1</v>
      </c>
      <c r="F107" s="42">
        <v>558982.76399999997</v>
      </c>
      <c r="G107" s="43" t="s">
        <v>12</v>
      </c>
      <c r="H107" s="42">
        <f t="shared" si="2"/>
        <v>558982.76399999997</v>
      </c>
    </row>
    <row r="108" spans="1:8" s="2" customFormat="1" ht="38.25" x14ac:dyDescent="0.25">
      <c r="A108" s="62" t="s">
        <v>616</v>
      </c>
      <c r="B108" s="62"/>
      <c r="C108" s="62"/>
      <c r="D108" s="46" t="s">
        <v>752</v>
      </c>
      <c r="E108" s="41">
        <v>1</v>
      </c>
      <c r="F108" s="42">
        <v>92000</v>
      </c>
      <c r="G108" s="43" t="s">
        <v>12</v>
      </c>
      <c r="H108" s="42">
        <f t="shared" ref="H108:H135" si="3">F108</f>
        <v>92000</v>
      </c>
    </row>
    <row r="109" spans="1:8" s="2" customFormat="1" ht="26.25" x14ac:dyDescent="0.25">
      <c r="A109" s="62" t="s">
        <v>617</v>
      </c>
      <c r="B109" s="62"/>
      <c r="C109" s="62"/>
      <c r="D109" s="46" t="s">
        <v>753</v>
      </c>
      <c r="E109" s="41">
        <v>1</v>
      </c>
      <c r="F109" s="42">
        <v>92000</v>
      </c>
      <c r="G109" s="43" t="s">
        <v>12</v>
      </c>
      <c r="H109" s="42">
        <f t="shared" si="3"/>
        <v>92000</v>
      </c>
    </row>
    <row r="110" spans="1:8" s="2" customFormat="1" ht="51" x14ac:dyDescent="0.25">
      <c r="A110" s="62" t="s">
        <v>618</v>
      </c>
      <c r="B110" s="62"/>
      <c r="C110" s="62"/>
      <c r="D110" s="46" t="s">
        <v>754</v>
      </c>
      <c r="E110" s="41">
        <v>1</v>
      </c>
      <c r="F110" s="42">
        <v>698586.62399999995</v>
      </c>
      <c r="G110" s="43" t="s">
        <v>12</v>
      </c>
      <c r="H110" s="42">
        <f t="shared" si="3"/>
        <v>698586.62399999995</v>
      </c>
    </row>
    <row r="111" spans="1:8" s="2" customFormat="1" ht="38.25" x14ac:dyDescent="0.25">
      <c r="A111" s="62" t="s">
        <v>619</v>
      </c>
      <c r="B111" s="62"/>
      <c r="C111" s="62"/>
      <c r="D111" s="46" t="s">
        <v>755</v>
      </c>
      <c r="E111" s="41">
        <v>1</v>
      </c>
      <c r="F111" s="42">
        <v>594992.80000000005</v>
      </c>
      <c r="G111" s="43" t="s">
        <v>12</v>
      </c>
      <c r="H111" s="42">
        <f t="shared" si="3"/>
        <v>594992.80000000005</v>
      </c>
    </row>
    <row r="112" spans="1:8" s="2" customFormat="1" ht="38.25" x14ac:dyDescent="0.25">
      <c r="A112" s="62" t="s">
        <v>620</v>
      </c>
      <c r="B112" s="62"/>
      <c r="C112" s="62"/>
      <c r="D112" s="46" t="s">
        <v>756</v>
      </c>
      <c r="E112" s="41">
        <v>1</v>
      </c>
      <c r="F112" s="42">
        <v>398663.54399999999</v>
      </c>
      <c r="G112" s="43" t="s">
        <v>12</v>
      </c>
      <c r="H112" s="42">
        <f t="shared" si="3"/>
        <v>398663.54399999999</v>
      </c>
    </row>
    <row r="113" spans="1:8" s="2" customFormat="1" ht="51" x14ac:dyDescent="0.25">
      <c r="A113" s="62" t="s">
        <v>621</v>
      </c>
      <c r="B113" s="62"/>
      <c r="C113" s="62"/>
      <c r="D113" s="46" t="s">
        <v>757</v>
      </c>
      <c r="E113" s="41">
        <v>1</v>
      </c>
      <c r="F113" s="42">
        <v>1461028.9539999999</v>
      </c>
      <c r="G113" s="43" t="s">
        <v>12</v>
      </c>
      <c r="H113" s="42">
        <f t="shared" si="3"/>
        <v>1461028.9539999999</v>
      </c>
    </row>
    <row r="114" spans="1:8" s="2" customFormat="1" ht="76.5" x14ac:dyDescent="0.25">
      <c r="A114" s="62" t="s">
        <v>622</v>
      </c>
      <c r="B114" s="62"/>
      <c r="C114" s="62"/>
      <c r="D114" s="46" t="s">
        <v>758</v>
      </c>
      <c r="E114" s="41">
        <v>1</v>
      </c>
      <c r="F114" s="42">
        <v>267216.234</v>
      </c>
      <c r="G114" s="43" t="s">
        <v>12</v>
      </c>
      <c r="H114" s="42">
        <f t="shared" si="3"/>
        <v>267216.234</v>
      </c>
    </row>
    <row r="115" spans="1:8" s="2" customFormat="1" ht="38.25" x14ac:dyDescent="0.25">
      <c r="A115" s="62" t="s">
        <v>623</v>
      </c>
      <c r="B115" s="62"/>
      <c r="C115" s="62"/>
      <c r="D115" s="46" t="s">
        <v>759</v>
      </c>
      <c r="E115" s="41">
        <v>1</v>
      </c>
      <c r="F115" s="42">
        <v>3295876.2239999999</v>
      </c>
      <c r="G115" s="43" t="s">
        <v>12</v>
      </c>
      <c r="H115" s="42">
        <f t="shared" si="3"/>
        <v>3295876.2239999999</v>
      </c>
    </row>
    <row r="116" spans="1:8" s="2" customFormat="1" ht="38.25" x14ac:dyDescent="0.25">
      <c r="A116" s="62" t="s">
        <v>624</v>
      </c>
      <c r="B116" s="62"/>
      <c r="C116" s="62"/>
      <c r="D116" s="46" t="s">
        <v>760</v>
      </c>
      <c r="E116" s="41">
        <v>1</v>
      </c>
      <c r="F116" s="42">
        <v>4428621.034</v>
      </c>
      <c r="G116" s="43" t="s">
        <v>12</v>
      </c>
      <c r="H116" s="42">
        <f t="shared" si="3"/>
        <v>4428621.034</v>
      </c>
    </row>
    <row r="117" spans="1:8" s="2" customFormat="1" ht="26.25" x14ac:dyDescent="0.25">
      <c r="A117" s="62" t="s">
        <v>625</v>
      </c>
      <c r="B117" s="62"/>
      <c r="C117" s="62"/>
      <c r="D117" s="46" t="s">
        <v>761</v>
      </c>
      <c r="E117" s="41">
        <v>1</v>
      </c>
      <c r="F117" s="42">
        <v>1493931.1939999999</v>
      </c>
      <c r="G117" s="43" t="s">
        <v>12</v>
      </c>
      <c r="H117" s="42">
        <f t="shared" si="3"/>
        <v>1493931.1939999999</v>
      </c>
    </row>
    <row r="118" spans="1:8" s="2" customFormat="1" ht="38.25" x14ac:dyDescent="0.25">
      <c r="A118" s="62" t="s">
        <v>626</v>
      </c>
      <c r="B118" s="62"/>
      <c r="C118" s="62"/>
      <c r="D118" s="46" t="s">
        <v>762</v>
      </c>
      <c r="E118" s="41">
        <v>1</v>
      </c>
      <c r="F118" s="42">
        <v>846131.13399999996</v>
      </c>
      <c r="G118" s="43" t="s">
        <v>12</v>
      </c>
      <c r="H118" s="42">
        <f t="shared" si="3"/>
        <v>846131.13399999996</v>
      </c>
    </row>
    <row r="119" spans="1:8" s="2" customFormat="1" ht="29.25" customHeight="1" x14ac:dyDescent="0.25">
      <c r="A119" s="62" t="s">
        <v>627</v>
      </c>
      <c r="B119" s="62"/>
      <c r="C119" s="62"/>
      <c r="D119" s="46" t="s">
        <v>763</v>
      </c>
      <c r="E119" s="41">
        <v>1</v>
      </c>
      <c r="F119" s="42">
        <v>348809.88400000002</v>
      </c>
      <c r="G119" s="43" t="s">
        <v>12</v>
      </c>
      <c r="H119" s="42">
        <f t="shared" si="3"/>
        <v>348809.88400000002</v>
      </c>
    </row>
    <row r="120" spans="1:8" s="2" customFormat="1" ht="24" customHeight="1" x14ac:dyDescent="0.25">
      <c r="A120" s="62" t="s">
        <v>628</v>
      </c>
      <c r="B120" s="62"/>
      <c r="C120" s="62"/>
      <c r="D120" s="46" t="s">
        <v>764</v>
      </c>
      <c r="E120" s="41">
        <v>1</v>
      </c>
      <c r="F120" s="42">
        <v>3623.154</v>
      </c>
      <c r="G120" s="43" t="s">
        <v>12</v>
      </c>
      <c r="H120" s="42">
        <f t="shared" si="3"/>
        <v>3623.154</v>
      </c>
    </row>
    <row r="121" spans="1:8" s="2" customFormat="1" ht="28.5" customHeight="1" x14ac:dyDescent="0.25">
      <c r="A121" s="62" t="s">
        <v>629</v>
      </c>
      <c r="B121" s="62"/>
      <c r="C121" s="62"/>
      <c r="D121" s="46" t="s">
        <v>765</v>
      </c>
      <c r="E121" s="41">
        <v>1</v>
      </c>
      <c r="F121" s="42">
        <v>253574.954</v>
      </c>
      <c r="G121" s="43" t="s">
        <v>12</v>
      </c>
      <c r="H121" s="42">
        <f t="shared" si="3"/>
        <v>253574.954</v>
      </c>
    </row>
    <row r="122" spans="1:8" s="2" customFormat="1" ht="26.25" customHeight="1" x14ac:dyDescent="0.25">
      <c r="A122" s="62" t="s">
        <v>630</v>
      </c>
      <c r="B122" s="62"/>
      <c r="C122" s="62"/>
      <c r="D122" s="46" t="s">
        <v>766</v>
      </c>
      <c r="E122" s="41">
        <v>1</v>
      </c>
      <c r="F122" s="42">
        <v>439145.234</v>
      </c>
      <c r="G122" s="43" t="s">
        <v>12</v>
      </c>
      <c r="H122" s="42">
        <f t="shared" si="3"/>
        <v>439145.234</v>
      </c>
    </row>
    <row r="123" spans="1:8" s="2" customFormat="1" ht="38.25" x14ac:dyDescent="0.25">
      <c r="A123" s="62" t="s">
        <v>631</v>
      </c>
      <c r="B123" s="62"/>
      <c r="C123" s="62"/>
      <c r="D123" s="46" t="s">
        <v>767</v>
      </c>
      <c r="E123" s="41">
        <v>1</v>
      </c>
      <c r="F123" s="42">
        <v>349250.27399999998</v>
      </c>
      <c r="G123" s="43" t="s">
        <v>12</v>
      </c>
      <c r="H123" s="42">
        <f t="shared" si="3"/>
        <v>349250.27399999998</v>
      </c>
    </row>
    <row r="124" spans="1:8" s="2" customFormat="1" ht="38.25" x14ac:dyDescent="0.25">
      <c r="A124" s="62" t="s">
        <v>632</v>
      </c>
      <c r="B124" s="62"/>
      <c r="C124" s="62"/>
      <c r="D124" s="46" t="s">
        <v>768</v>
      </c>
      <c r="E124" s="41">
        <v>1</v>
      </c>
      <c r="F124" s="42">
        <v>798508.07</v>
      </c>
      <c r="G124" s="43" t="s">
        <v>12</v>
      </c>
      <c r="H124" s="42">
        <f t="shared" si="3"/>
        <v>798508.07</v>
      </c>
    </row>
    <row r="125" spans="1:8" s="2" customFormat="1" ht="54" customHeight="1" x14ac:dyDescent="0.25">
      <c r="A125" s="62" t="s">
        <v>633</v>
      </c>
      <c r="B125" s="62"/>
      <c r="C125" s="62"/>
      <c r="D125" s="46" t="s">
        <v>769</v>
      </c>
      <c r="E125" s="41">
        <v>1</v>
      </c>
      <c r="F125" s="42">
        <v>782608.93</v>
      </c>
      <c r="G125" s="43" t="s">
        <v>12</v>
      </c>
      <c r="H125" s="42">
        <f t="shared" si="3"/>
        <v>782608.93</v>
      </c>
    </row>
    <row r="126" spans="1:8" s="2" customFormat="1" ht="39.75" customHeight="1" x14ac:dyDescent="0.25">
      <c r="A126" s="62" t="s">
        <v>634</v>
      </c>
      <c r="B126" s="62"/>
      <c r="C126" s="62"/>
      <c r="D126" s="46" t="s">
        <v>767</v>
      </c>
      <c r="E126" s="41">
        <v>1</v>
      </c>
      <c r="F126" s="42">
        <v>169563.82</v>
      </c>
      <c r="G126" s="43" t="s">
        <v>12</v>
      </c>
      <c r="H126" s="42">
        <f t="shared" si="3"/>
        <v>169563.82</v>
      </c>
    </row>
    <row r="127" spans="1:8" s="2" customFormat="1" ht="63.75" x14ac:dyDescent="0.25">
      <c r="A127" s="62" t="s">
        <v>635</v>
      </c>
      <c r="B127" s="62"/>
      <c r="C127" s="62"/>
      <c r="D127" s="46" t="s">
        <v>770</v>
      </c>
      <c r="E127" s="41">
        <v>1</v>
      </c>
      <c r="F127" s="42">
        <v>836351.25199999998</v>
      </c>
      <c r="G127" s="43" t="s">
        <v>12</v>
      </c>
      <c r="H127" s="42">
        <f t="shared" si="3"/>
        <v>836351.25199999998</v>
      </c>
    </row>
    <row r="128" spans="1:8" s="2" customFormat="1" ht="66" customHeight="1" x14ac:dyDescent="0.25">
      <c r="A128" s="62" t="s">
        <v>636</v>
      </c>
      <c r="B128" s="62"/>
      <c r="C128" s="62"/>
      <c r="D128" s="46" t="s">
        <v>771</v>
      </c>
      <c r="E128" s="41">
        <v>1</v>
      </c>
      <c r="F128" s="42">
        <v>359444.43</v>
      </c>
      <c r="G128" s="43" t="s">
        <v>12</v>
      </c>
      <c r="H128" s="42">
        <f t="shared" si="3"/>
        <v>359444.43</v>
      </c>
    </row>
    <row r="129" spans="1:8" s="2" customFormat="1" ht="36" customHeight="1" x14ac:dyDescent="0.25">
      <c r="A129" s="62" t="s">
        <v>637</v>
      </c>
      <c r="B129" s="62"/>
      <c r="C129" s="62"/>
      <c r="D129" s="46" t="s">
        <v>772</v>
      </c>
      <c r="E129" s="41">
        <v>1</v>
      </c>
      <c r="F129" s="42">
        <v>613183</v>
      </c>
      <c r="G129" s="43" t="s">
        <v>12</v>
      </c>
      <c r="H129" s="42">
        <f t="shared" si="3"/>
        <v>613183</v>
      </c>
    </row>
    <row r="130" spans="1:8" s="2" customFormat="1" ht="38.25" x14ac:dyDescent="0.25">
      <c r="A130" s="62" t="s">
        <v>638</v>
      </c>
      <c r="B130" s="62"/>
      <c r="C130" s="62"/>
      <c r="D130" s="46" t="s">
        <v>745</v>
      </c>
      <c r="E130" s="41">
        <v>1</v>
      </c>
      <c r="F130" s="42">
        <v>354251.54</v>
      </c>
      <c r="G130" s="43" t="s">
        <v>12</v>
      </c>
      <c r="H130" s="42">
        <f t="shared" si="3"/>
        <v>354251.54</v>
      </c>
    </row>
    <row r="131" spans="1:8" s="2" customFormat="1" ht="63.75" x14ac:dyDescent="0.25">
      <c r="A131" s="62" t="s">
        <v>639</v>
      </c>
      <c r="B131" s="62"/>
      <c r="C131" s="62"/>
      <c r="D131" s="46" t="s">
        <v>773</v>
      </c>
      <c r="E131" s="41">
        <v>1</v>
      </c>
      <c r="F131" s="42">
        <v>1726027.21</v>
      </c>
      <c r="G131" s="43" t="s">
        <v>12</v>
      </c>
      <c r="H131" s="42">
        <f t="shared" si="3"/>
        <v>1726027.21</v>
      </c>
    </row>
    <row r="132" spans="1:8" s="2" customFormat="1" ht="65.25" customHeight="1" x14ac:dyDescent="0.25">
      <c r="A132" s="62" t="s">
        <v>640</v>
      </c>
      <c r="B132" s="62"/>
      <c r="C132" s="62"/>
      <c r="D132" s="46" t="s">
        <v>774</v>
      </c>
      <c r="E132" s="41">
        <v>1</v>
      </c>
      <c r="F132" s="42">
        <v>1598089.06</v>
      </c>
      <c r="G132" s="43" t="s">
        <v>12</v>
      </c>
      <c r="H132" s="42">
        <f t="shared" si="3"/>
        <v>1598089.06</v>
      </c>
    </row>
    <row r="133" spans="1:8" s="2" customFormat="1" ht="51" x14ac:dyDescent="0.25">
      <c r="A133" s="62" t="s">
        <v>641</v>
      </c>
      <c r="B133" s="62"/>
      <c r="C133" s="62"/>
      <c r="D133" s="46" t="s">
        <v>775</v>
      </c>
      <c r="E133" s="41">
        <v>1</v>
      </c>
      <c r="F133" s="42">
        <v>2208712.4300000002</v>
      </c>
      <c r="G133" s="43" t="s">
        <v>12</v>
      </c>
      <c r="H133" s="42">
        <f t="shared" si="3"/>
        <v>2208712.4300000002</v>
      </c>
    </row>
    <row r="134" spans="1:8" s="2" customFormat="1" ht="57.75" customHeight="1" x14ac:dyDescent="0.25">
      <c r="A134" s="62" t="s">
        <v>642</v>
      </c>
      <c r="B134" s="62"/>
      <c r="C134" s="62"/>
      <c r="D134" s="46" t="s">
        <v>776</v>
      </c>
      <c r="E134" s="41">
        <v>1</v>
      </c>
      <c r="F134" s="42">
        <v>3233898</v>
      </c>
      <c r="G134" s="43" t="s">
        <v>12</v>
      </c>
      <c r="H134" s="42">
        <f t="shared" si="3"/>
        <v>3233898</v>
      </c>
    </row>
    <row r="135" spans="1:8" s="2" customFormat="1" ht="38.25" x14ac:dyDescent="0.25">
      <c r="A135" s="62" t="s">
        <v>643</v>
      </c>
      <c r="B135" s="62"/>
      <c r="C135" s="62"/>
      <c r="D135" s="46" t="s">
        <v>777</v>
      </c>
      <c r="E135" s="41">
        <v>1</v>
      </c>
      <c r="F135" s="42">
        <v>4000000</v>
      </c>
      <c r="G135" s="43" t="s">
        <v>12</v>
      </c>
      <c r="H135" s="42">
        <f t="shared" si="3"/>
        <v>4000000</v>
      </c>
    </row>
    <row r="136" spans="1:8" s="2" customFormat="1" ht="21" customHeight="1" x14ac:dyDescent="0.25">
      <c r="A136" s="5"/>
      <c r="B136" s="5"/>
      <c r="C136" s="5"/>
      <c r="D136" s="6" t="s">
        <v>647</v>
      </c>
      <c r="E136" s="7"/>
      <c r="F136" s="7"/>
      <c r="G136" s="7"/>
      <c r="H136" s="8"/>
    </row>
    <row r="137" spans="1:8" s="2" customFormat="1" ht="9.75" customHeight="1" x14ac:dyDescent="0.25">
      <c r="A137" s="9"/>
      <c r="B137" s="9"/>
      <c r="C137" s="9"/>
      <c r="D137" s="10"/>
      <c r="E137" s="11"/>
      <c r="F137" s="11"/>
      <c r="G137" s="11"/>
      <c r="H137" s="12"/>
    </row>
    <row r="138" spans="1:8" s="2" customFormat="1" ht="21" customHeight="1" x14ac:dyDescent="0.25">
      <c r="A138" s="10"/>
      <c r="B138" s="10"/>
      <c r="C138" s="10"/>
      <c r="D138" s="10" t="s">
        <v>646</v>
      </c>
      <c r="E138" s="11">
        <f>SUM(E12:E135)</f>
        <v>124</v>
      </c>
      <c r="F138" s="11"/>
      <c r="G138" s="11"/>
      <c r="H138" s="12">
        <f>SUM(H12:H135)</f>
        <v>138433434.49800003</v>
      </c>
    </row>
    <row r="139" spans="1:8" s="2" customFormat="1" x14ac:dyDescent="0.25">
      <c r="A139" s="17"/>
      <c r="B139" s="17"/>
      <c r="C139" s="17"/>
      <c r="D139" s="17"/>
      <c r="E139" s="17"/>
      <c r="F139" s="17"/>
      <c r="G139" s="18"/>
      <c r="H139" s="18"/>
    </row>
    <row r="140" spans="1:8" s="2" customFormat="1" ht="15" customHeight="1" x14ac:dyDescent="0.25">
      <c r="A140" s="61" t="s">
        <v>22</v>
      </c>
      <c r="B140" s="61"/>
      <c r="C140" s="61"/>
      <c r="D140" s="18"/>
      <c r="E140" s="18"/>
      <c r="F140" s="18"/>
      <c r="G140" s="18"/>
      <c r="H140" s="18"/>
    </row>
    <row r="141" spans="1:8" s="2" customFormat="1" ht="15" customHeight="1" x14ac:dyDescent="0.25">
      <c r="A141" s="61" t="s">
        <v>368</v>
      </c>
      <c r="B141" s="61"/>
      <c r="C141" s="61"/>
      <c r="D141" s="61"/>
      <c r="E141" s="61"/>
      <c r="F141" s="61"/>
      <c r="G141" s="18"/>
      <c r="H141" s="18"/>
    </row>
    <row r="142" spans="1:8" s="2" customFormat="1" ht="19.5" customHeight="1" x14ac:dyDescent="0.25">
      <c r="A142" s="62" t="s">
        <v>373</v>
      </c>
      <c r="B142" s="62"/>
      <c r="C142" s="62"/>
      <c r="D142" s="40" t="s">
        <v>412</v>
      </c>
      <c r="E142" s="41">
        <v>1</v>
      </c>
      <c r="F142" s="42">
        <v>2971.13</v>
      </c>
      <c r="G142" s="43" t="s">
        <v>10</v>
      </c>
      <c r="H142" s="42">
        <v>2971.13</v>
      </c>
    </row>
    <row r="143" spans="1:8" s="2" customFormat="1" ht="54" customHeight="1" x14ac:dyDescent="0.25">
      <c r="A143" s="63" t="s">
        <v>374</v>
      </c>
      <c r="B143" s="63"/>
      <c r="C143" s="63"/>
      <c r="D143" s="24" t="s">
        <v>370</v>
      </c>
      <c r="E143" s="13">
        <v>1</v>
      </c>
      <c r="F143" s="14">
        <v>10334.049999999999</v>
      </c>
      <c r="G143" s="25" t="s">
        <v>10</v>
      </c>
      <c r="H143" s="14">
        <v>10334.049999999999</v>
      </c>
    </row>
    <row r="144" spans="1:8" s="2" customFormat="1" ht="39" x14ac:dyDescent="0.25">
      <c r="A144" s="63" t="s">
        <v>375</v>
      </c>
      <c r="B144" s="63"/>
      <c r="C144" s="63"/>
      <c r="D144" s="24" t="s">
        <v>371</v>
      </c>
      <c r="E144" s="13">
        <v>1</v>
      </c>
      <c r="F144" s="14">
        <v>7327.59</v>
      </c>
      <c r="G144" s="25" t="s">
        <v>10</v>
      </c>
      <c r="H144" s="14">
        <f>F144</f>
        <v>7327.59</v>
      </c>
    </row>
    <row r="145" spans="1:8" s="2" customFormat="1" ht="40.5" customHeight="1" x14ac:dyDescent="0.25">
      <c r="A145" s="63" t="s">
        <v>376</v>
      </c>
      <c r="B145" s="63"/>
      <c r="C145" s="63"/>
      <c r="D145" s="24" t="s">
        <v>371</v>
      </c>
      <c r="E145" s="13">
        <v>1</v>
      </c>
      <c r="F145" s="14">
        <v>7327.59</v>
      </c>
      <c r="G145" s="25" t="s">
        <v>10</v>
      </c>
      <c r="H145" s="14">
        <f>F145</f>
        <v>7327.59</v>
      </c>
    </row>
    <row r="146" spans="1:8" s="2" customFormat="1" ht="90" x14ac:dyDescent="0.25">
      <c r="A146" s="63" t="s">
        <v>377</v>
      </c>
      <c r="B146" s="63"/>
      <c r="C146" s="63"/>
      <c r="D146" s="24" t="s">
        <v>372</v>
      </c>
      <c r="E146" s="13">
        <v>1</v>
      </c>
      <c r="F146" s="14">
        <f>9482.76+9482.76</f>
        <v>18965.52</v>
      </c>
      <c r="G146" s="25" t="s">
        <v>10</v>
      </c>
      <c r="H146" s="14">
        <f>F146</f>
        <v>18965.52</v>
      </c>
    </row>
    <row r="147" spans="1:8" s="2" customFormat="1" ht="28.5" customHeight="1" x14ac:dyDescent="0.25">
      <c r="A147" s="63" t="s">
        <v>411</v>
      </c>
      <c r="B147" s="63"/>
      <c r="C147" s="63"/>
      <c r="D147" s="24" t="s">
        <v>472</v>
      </c>
      <c r="E147" s="13">
        <v>1</v>
      </c>
      <c r="F147" s="14">
        <v>13454</v>
      </c>
      <c r="G147" s="25" t="s">
        <v>10</v>
      </c>
      <c r="H147" s="14">
        <f>F147</f>
        <v>13454</v>
      </c>
    </row>
    <row r="148" spans="1:8" s="2" customFormat="1" ht="21" customHeight="1" x14ac:dyDescent="0.25">
      <c r="A148" s="9"/>
      <c r="B148" s="9"/>
      <c r="C148" s="9"/>
      <c r="D148" s="10" t="s">
        <v>369</v>
      </c>
      <c r="E148" s="11">
        <f>SUM(E142+E143+E144+E145+E146+E147)</f>
        <v>6</v>
      </c>
      <c r="F148" s="11"/>
      <c r="G148" s="11"/>
      <c r="H148" s="12">
        <f>SUM(H142+H143+H144+H145+H146+H147)</f>
        <v>60379.880000000005</v>
      </c>
    </row>
    <row r="149" spans="1:8" s="2" customFormat="1" x14ac:dyDescent="0.25">
      <c r="A149" s="26"/>
      <c r="B149" s="26"/>
      <c r="C149" s="26"/>
      <c r="D149" s="27"/>
      <c r="E149" s="28"/>
      <c r="F149" s="21"/>
      <c r="G149" s="29"/>
      <c r="H149" s="21"/>
    </row>
    <row r="150" spans="1:8" s="2" customFormat="1" ht="15" customHeight="1" x14ac:dyDescent="0.25">
      <c r="A150" s="64" t="s">
        <v>469</v>
      </c>
      <c r="B150" s="64"/>
      <c r="C150" s="64"/>
      <c r="D150" s="64"/>
      <c r="E150" s="64"/>
      <c r="F150" s="64"/>
      <c r="G150" s="16"/>
      <c r="H150" s="16"/>
    </row>
    <row r="151" spans="1:8" s="2" customFormat="1" ht="26.25" customHeight="1" x14ac:dyDescent="0.25">
      <c r="A151" s="63" t="s">
        <v>15</v>
      </c>
      <c r="B151" s="63"/>
      <c r="C151" s="63"/>
      <c r="D151" s="24" t="s">
        <v>471</v>
      </c>
      <c r="E151" s="13">
        <v>1</v>
      </c>
      <c r="F151" s="14">
        <v>8000</v>
      </c>
      <c r="G151" s="25" t="s">
        <v>10</v>
      </c>
      <c r="H151" s="14">
        <f>F151</f>
        <v>8000</v>
      </c>
    </row>
    <row r="152" spans="1:8" s="2" customFormat="1" ht="21" customHeight="1" x14ac:dyDescent="0.25">
      <c r="A152" s="9"/>
      <c r="B152" s="9"/>
      <c r="C152" s="9"/>
      <c r="D152" s="10" t="s">
        <v>470</v>
      </c>
      <c r="E152" s="11">
        <f>SUM(E151)</f>
        <v>1</v>
      </c>
      <c r="F152" s="11"/>
      <c r="G152" s="11"/>
      <c r="H152" s="12">
        <f>SUM(H151)</f>
        <v>8000</v>
      </c>
    </row>
    <row r="153" spans="1:8" s="2" customFormat="1" ht="12" customHeight="1" x14ac:dyDescent="0.25">
      <c r="A153" s="26"/>
      <c r="B153" s="26"/>
      <c r="C153" s="26"/>
      <c r="D153" s="27"/>
      <c r="E153" s="28"/>
      <c r="F153" s="21"/>
      <c r="G153" s="29"/>
      <c r="H153" s="21"/>
    </row>
    <row r="154" spans="1:8" s="2" customFormat="1" x14ac:dyDescent="0.25">
      <c r="A154" s="64" t="s">
        <v>23</v>
      </c>
      <c r="B154" s="64"/>
      <c r="C154" s="64"/>
      <c r="D154" s="64"/>
      <c r="E154" s="64"/>
      <c r="F154" s="64"/>
      <c r="G154" s="64"/>
      <c r="H154" s="64"/>
    </row>
    <row r="155" spans="1:8" s="2" customFormat="1" ht="26.25" customHeight="1" x14ac:dyDescent="0.25">
      <c r="A155" s="63" t="s">
        <v>24</v>
      </c>
      <c r="B155" s="63" t="s">
        <v>8</v>
      </c>
      <c r="C155" s="63" t="s">
        <v>8</v>
      </c>
      <c r="D155" s="24" t="s">
        <v>50</v>
      </c>
      <c r="E155" s="13">
        <v>1</v>
      </c>
      <c r="F155" s="14">
        <v>15900</v>
      </c>
      <c r="G155" s="25" t="s">
        <v>10</v>
      </c>
      <c r="H155" s="14">
        <v>15900</v>
      </c>
    </row>
    <row r="156" spans="1:8" s="2" customFormat="1" ht="26.25" customHeight="1" x14ac:dyDescent="0.25">
      <c r="A156" s="63" t="s">
        <v>25</v>
      </c>
      <c r="B156" s="63" t="s">
        <v>8</v>
      </c>
      <c r="C156" s="63" t="s">
        <v>8</v>
      </c>
      <c r="D156" s="24" t="s">
        <v>133</v>
      </c>
      <c r="E156" s="13">
        <v>1</v>
      </c>
      <c r="F156" s="14">
        <v>55998.400000000001</v>
      </c>
      <c r="G156" s="25" t="s">
        <v>10</v>
      </c>
      <c r="H156" s="14">
        <v>55998.400000000001</v>
      </c>
    </row>
    <row r="157" spans="1:8" s="2" customFormat="1" ht="77.25" customHeight="1" x14ac:dyDescent="0.25">
      <c r="A157" s="63" t="s">
        <v>26</v>
      </c>
      <c r="B157" s="63" t="s">
        <v>9</v>
      </c>
      <c r="C157" s="63" t="s">
        <v>9</v>
      </c>
      <c r="D157" s="24" t="s">
        <v>51</v>
      </c>
      <c r="E157" s="13">
        <v>1</v>
      </c>
      <c r="F157" s="14">
        <v>14299.9</v>
      </c>
      <c r="G157" s="25" t="s">
        <v>10</v>
      </c>
      <c r="H157" s="14">
        <v>14299.9</v>
      </c>
    </row>
    <row r="158" spans="1:8" s="2" customFormat="1" ht="77.25" x14ac:dyDescent="0.25">
      <c r="A158" s="63" t="s">
        <v>27</v>
      </c>
      <c r="B158" s="63" t="s">
        <v>9</v>
      </c>
      <c r="C158" s="63" t="s">
        <v>9</v>
      </c>
      <c r="D158" s="24" t="s">
        <v>52</v>
      </c>
      <c r="E158" s="13">
        <v>1</v>
      </c>
      <c r="F158" s="14">
        <v>14579.85</v>
      </c>
      <c r="G158" s="25" t="s">
        <v>10</v>
      </c>
      <c r="H158" s="14">
        <v>14579.85</v>
      </c>
    </row>
    <row r="159" spans="1:8" s="2" customFormat="1" ht="77.25" customHeight="1" x14ac:dyDescent="0.25">
      <c r="A159" s="63" t="s">
        <v>28</v>
      </c>
      <c r="B159" s="63" t="s">
        <v>9</v>
      </c>
      <c r="C159" s="63" t="s">
        <v>9</v>
      </c>
      <c r="D159" s="24" t="s">
        <v>52</v>
      </c>
      <c r="E159" s="13">
        <v>1</v>
      </c>
      <c r="F159" s="14">
        <v>14579.85</v>
      </c>
      <c r="G159" s="25" t="s">
        <v>10</v>
      </c>
      <c r="H159" s="14">
        <v>14579.85</v>
      </c>
    </row>
    <row r="160" spans="1:8" s="2" customFormat="1" ht="77.25" x14ac:dyDescent="0.25">
      <c r="A160" s="63" t="s">
        <v>29</v>
      </c>
      <c r="B160" s="63" t="s">
        <v>9</v>
      </c>
      <c r="C160" s="63" t="s">
        <v>9</v>
      </c>
      <c r="D160" s="24" t="s">
        <v>53</v>
      </c>
      <c r="E160" s="13">
        <v>1</v>
      </c>
      <c r="F160" s="14">
        <v>51000</v>
      </c>
      <c r="G160" s="25" t="s">
        <v>10</v>
      </c>
      <c r="H160" s="14">
        <f t="shared" ref="H160:H178" si="4">F160</f>
        <v>51000</v>
      </c>
    </row>
    <row r="161" spans="1:8" s="2" customFormat="1" ht="64.5" x14ac:dyDescent="0.25">
      <c r="A161" s="63" t="s">
        <v>30</v>
      </c>
      <c r="B161" s="63" t="s">
        <v>9</v>
      </c>
      <c r="C161" s="63" t="s">
        <v>9</v>
      </c>
      <c r="D161" s="24" t="s">
        <v>54</v>
      </c>
      <c r="E161" s="13">
        <v>1</v>
      </c>
      <c r="F161" s="14">
        <v>8550</v>
      </c>
      <c r="G161" s="25" t="s">
        <v>10</v>
      </c>
      <c r="H161" s="14">
        <f t="shared" si="4"/>
        <v>8550</v>
      </c>
    </row>
    <row r="162" spans="1:8" s="2" customFormat="1" ht="26.25" customHeight="1" x14ac:dyDescent="0.25">
      <c r="A162" s="63" t="s">
        <v>31</v>
      </c>
      <c r="B162" s="63" t="s">
        <v>9</v>
      </c>
      <c r="C162" s="63" t="s">
        <v>9</v>
      </c>
      <c r="D162" s="24" t="s">
        <v>55</v>
      </c>
      <c r="E162" s="13">
        <v>1</v>
      </c>
      <c r="F162" s="14">
        <v>19350</v>
      </c>
      <c r="G162" s="25" t="s">
        <v>10</v>
      </c>
      <c r="H162" s="14">
        <f t="shared" si="4"/>
        <v>19350</v>
      </c>
    </row>
    <row r="163" spans="1:8" s="2" customFormat="1" ht="26.25" x14ac:dyDescent="0.25">
      <c r="A163" s="63" t="s">
        <v>32</v>
      </c>
      <c r="B163" s="63" t="s">
        <v>9</v>
      </c>
      <c r="C163" s="63" t="s">
        <v>9</v>
      </c>
      <c r="D163" s="24" t="s">
        <v>56</v>
      </c>
      <c r="E163" s="13">
        <v>1</v>
      </c>
      <c r="F163" s="14">
        <v>7700.06</v>
      </c>
      <c r="G163" s="25" t="s">
        <v>10</v>
      </c>
      <c r="H163" s="14">
        <f t="shared" si="4"/>
        <v>7700.06</v>
      </c>
    </row>
    <row r="164" spans="1:8" s="2" customFormat="1" ht="29.25" customHeight="1" x14ac:dyDescent="0.25">
      <c r="A164" s="63" t="s">
        <v>33</v>
      </c>
      <c r="B164" s="63" t="s">
        <v>9</v>
      </c>
      <c r="C164" s="63" t="s">
        <v>9</v>
      </c>
      <c r="D164" s="24" t="s">
        <v>57</v>
      </c>
      <c r="E164" s="13">
        <v>1</v>
      </c>
      <c r="F164" s="14">
        <v>11615.74</v>
      </c>
      <c r="G164" s="25" t="s">
        <v>10</v>
      </c>
      <c r="H164" s="14">
        <f t="shared" si="4"/>
        <v>11615.74</v>
      </c>
    </row>
    <row r="165" spans="1:8" s="2" customFormat="1" ht="77.25" customHeight="1" x14ac:dyDescent="0.25">
      <c r="A165" s="63" t="s">
        <v>34</v>
      </c>
      <c r="B165" s="63" t="s">
        <v>9</v>
      </c>
      <c r="C165" s="63" t="s">
        <v>9</v>
      </c>
      <c r="D165" s="24" t="s">
        <v>58</v>
      </c>
      <c r="E165" s="13">
        <v>1</v>
      </c>
      <c r="F165" s="14">
        <v>8500</v>
      </c>
      <c r="G165" s="25" t="s">
        <v>10</v>
      </c>
      <c r="H165" s="14">
        <f t="shared" si="4"/>
        <v>8500</v>
      </c>
    </row>
    <row r="166" spans="1:8" s="2" customFormat="1" ht="128.25" x14ac:dyDescent="0.25">
      <c r="A166" s="63" t="s">
        <v>35</v>
      </c>
      <c r="B166" s="63" t="s">
        <v>9</v>
      </c>
      <c r="C166" s="63" t="s">
        <v>9</v>
      </c>
      <c r="D166" s="24" t="s">
        <v>59</v>
      </c>
      <c r="E166" s="13">
        <v>1</v>
      </c>
      <c r="F166" s="14">
        <v>13243</v>
      </c>
      <c r="G166" s="25" t="s">
        <v>10</v>
      </c>
      <c r="H166" s="14">
        <f t="shared" si="4"/>
        <v>13243</v>
      </c>
    </row>
    <row r="167" spans="1:8" s="2" customFormat="1" ht="153.75" x14ac:dyDescent="0.25">
      <c r="A167" s="63" t="s">
        <v>36</v>
      </c>
      <c r="B167" s="63" t="s">
        <v>9</v>
      </c>
      <c r="C167" s="63" t="s">
        <v>9</v>
      </c>
      <c r="D167" s="24" t="s">
        <v>60</v>
      </c>
      <c r="E167" s="13">
        <v>1</v>
      </c>
      <c r="F167" s="14">
        <v>16850</v>
      </c>
      <c r="G167" s="25" t="s">
        <v>10</v>
      </c>
      <c r="H167" s="14">
        <f t="shared" si="4"/>
        <v>16850</v>
      </c>
    </row>
    <row r="168" spans="1:8" s="2" customFormat="1" ht="77.25" customHeight="1" x14ac:dyDescent="0.25">
      <c r="A168" s="63" t="s">
        <v>37</v>
      </c>
      <c r="B168" s="63" t="s">
        <v>9</v>
      </c>
      <c r="C168" s="63" t="s">
        <v>9</v>
      </c>
      <c r="D168" s="24" t="s">
        <v>61</v>
      </c>
      <c r="E168" s="13">
        <v>1</v>
      </c>
      <c r="F168" s="14">
        <v>43250</v>
      </c>
      <c r="G168" s="25" t="s">
        <v>10</v>
      </c>
      <c r="H168" s="14">
        <f t="shared" si="4"/>
        <v>43250</v>
      </c>
    </row>
    <row r="169" spans="1:8" s="2" customFormat="1" ht="64.5" customHeight="1" x14ac:dyDescent="0.25">
      <c r="A169" s="63" t="s">
        <v>38</v>
      </c>
      <c r="B169" s="63" t="s">
        <v>9</v>
      </c>
      <c r="C169" s="63" t="s">
        <v>9</v>
      </c>
      <c r="D169" s="24" t="s">
        <v>62</v>
      </c>
      <c r="E169" s="13">
        <v>1</v>
      </c>
      <c r="F169" s="14">
        <v>14867.1</v>
      </c>
      <c r="G169" s="25" t="s">
        <v>10</v>
      </c>
      <c r="H169" s="14">
        <f t="shared" si="4"/>
        <v>14867.1</v>
      </c>
    </row>
    <row r="170" spans="1:8" s="2" customFormat="1" ht="51.75" customHeight="1" x14ac:dyDescent="0.25">
      <c r="A170" s="63" t="s">
        <v>39</v>
      </c>
      <c r="B170" s="63" t="s">
        <v>9</v>
      </c>
      <c r="C170" s="63" t="s">
        <v>9</v>
      </c>
      <c r="D170" s="24" t="s">
        <v>63</v>
      </c>
      <c r="E170" s="13">
        <v>1</v>
      </c>
      <c r="F170" s="14">
        <v>12300</v>
      </c>
      <c r="G170" s="25" t="s">
        <v>10</v>
      </c>
      <c r="H170" s="14">
        <f t="shared" si="4"/>
        <v>12300</v>
      </c>
    </row>
    <row r="171" spans="1:8" s="2" customFormat="1" ht="51.75" customHeight="1" x14ac:dyDescent="0.25">
      <c r="A171" s="63" t="s">
        <v>40</v>
      </c>
      <c r="B171" s="63" t="s">
        <v>9</v>
      </c>
      <c r="C171" s="63" t="s">
        <v>9</v>
      </c>
      <c r="D171" s="24" t="s">
        <v>64</v>
      </c>
      <c r="E171" s="13">
        <v>1</v>
      </c>
      <c r="F171" s="14">
        <v>12300</v>
      </c>
      <c r="G171" s="25" t="s">
        <v>10</v>
      </c>
      <c r="H171" s="14">
        <f t="shared" si="4"/>
        <v>12300</v>
      </c>
    </row>
    <row r="172" spans="1:8" s="2" customFormat="1" ht="51.75" customHeight="1" x14ac:dyDescent="0.25">
      <c r="A172" s="63" t="s">
        <v>41</v>
      </c>
      <c r="B172" s="63" t="s">
        <v>9</v>
      </c>
      <c r="C172" s="63" t="s">
        <v>9</v>
      </c>
      <c r="D172" s="24" t="s">
        <v>65</v>
      </c>
      <c r="E172" s="13">
        <v>1</v>
      </c>
      <c r="F172" s="14">
        <v>12300</v>
      </c>
      <c r="G172" s="25" t="s">
        <v>10</v>
      </c>
      <c r="H172" s="14">
        <f t="shared" si="4"/>
        <v>12300</v>
      </c>
    </row>
    <row r="173" spans="1:8" s="2" customFormat="1" ht="51.75" customHeight="1" x14ac:dyDescent="0.25">
      <c r="A173" s="63" t="s">
        <v>42</v>
      </c>
      <c r="B173" s="63" t="s">
        <v>9</v>
      </c>
      <c r="C173" s="63" t="s">
        <v>9</v>
      </c>
      <c r="D173" s="24" t="s">
        <v>66</v>
      </c>
      <c r="E173" s="13">
        <v>1</v>
      </c>
      <c r="F173" s="14">
        <v>12300</v>
      </c>
      <c r="G173" s="25" t="s">
        <v>10</v>
      </c>
      <c r="H173" s="14">
        <f t="shared" si="4"/>
        <v>12300</v>
      </c>
    </row>
    <row r="174" spans="1:8" s="2" customFormat="1" ht="51.75" customHeight="1" x14ac:dyDescent="0.25">
      <c r="A174" s="63" t="s">
        <v>43</v>
      </c>
      <c r="B174" s="63" t="s">
        <v>9</v>
      </c>
      <c r="C174" s="63" t="s">
        <v>9</v>
      </c>
      <c r="D174" s="24" t="s">
        <v>67</v>
      </c>
      <c r="E174" s="13">
        <v>1</v>
      </c>
      <c r="F174" s="14">
        <v>12300</v>
      </c>
      <c r="G174" s="25" t="s">
        <v>10</v>
      </c>
      <c r="H174" s="14">
        <f t="shared" si="4"/>
        <v>12300</v>
      </c>
    </row>
    <row r="175" spans="1:8" s="2" customFormat="1" ht="51.75" x14ac:dyDescent="0.25">
      <c r="A175" s="63" t="s">
        <v>44</v>
      </c>
      <c r="B175" s="63" t="s">
        <v>9</v>
      </c>
      <c r="C175" s="63" t="s">
        <v>9</v>
      </c>
      <c r="D175" s="24" t="s">
        <v>68</v>
      </c>
      <c r="E175" s="13">
        <v>1</v>
      </c>
      <c r="F175" s="14">
        <v>12300</v>
      </c>
      <c r="G175" s="25" t="s">
        <v>10</v>
      </c>
      <c r="H175" s="14">
        <f t="shared" si="4"/>
        <v>12300</v>
      </c>
    </row>
    <row r="176" spans="1:8" s="2" customFormat="1" ht="51.75" x14ac:dyDescent="0.25">
      <c r="A176" s="63" t="s">
        <v>45</v>
      </c>
      <c r="B176" s="63" t="s">
        <v>9</v>
      </c>
      <c r="C176" s="63" t="s">
        <v>9</v>
      </c>
      <c r="D176" s="24" t="s">
        <v>69</v>
      </c>
      <c r="E176" s="13">
        <v>1</v>
      </c>
      <c r="F176" s="14">
        <v>12300</v>
      </c>
      <c r="G176" s="25" t="s">
        <v>10</v>
      </c>
      <c r="H176" s="14">
        <f t="shared" si="4"/>
        <v>12300</v>
      </c>
    </row>
    <row r="177" spans="1:8" s="2" customFormat="1" ht="39" customHeight="1" x14ac:dyDescent="0.25">
      <c r="A177" s="63" t="s">
        <v>46</v>
      </c>
      <c r="B177" s="63" t="s">
        <v>9</v>
      </c>
      <c r="C177" s="63" t="s">
        <v>9</v>
      </c>
      <c r="D177" s="24" t="s">
        <v>70</v>
      </c>
      <c r="E177" s="13">
        <v>1</v>
      </c>
      <c r="F177" s="14">
        <v>11256</v>
      </c>
      <c r="G177" s="25" t="s">
        <v>10</v>
      </c>
      <c r="H177" s="14">
        <f t="shared" si="4"/>
        <v>11256</v>
      </c>
    </row>
    <row r="178" spans="1:8" s="2" customFormat="1" ht="51.75" x14ac:dyDescent="0.25">
      <c r="A178" s="63" t="s">
        <v>134</v>
      </c>
      <c r="B178" s="63" t="s">
        <v>9</v>
      </c>
      <c r="C178" s="63" t="s">
        <v>9</v>
      </c>
      <c r="D178" s="24" t="s">
        <v>71</v>
      </c>
      <c r="E178" s="13">
        <v>1</v>
      </c>
      <c r="F178" s="14">
        <v>12180.33</v>
      </c>
      <c r="G178" s="25" t="s">
        <v>10</v>
      </c>
      <c r="H178" s="14">
        <f t="shared" si="4"/>
        <v>12180.33</v>
      </c>
    </row>
    <row r="179" spans="1:8" s="2" customFormat="1" ht="39" x14ac:dyDescent="0.25">
      <c r="A179" s="63" t="s">
        <v>135</v>
      </c>
      <c r="B179" s="63" t="s">
        <v>9</v>
      </c>
      <c r="C179" s="63" t="s">
        <v>9</v>
      </c>
      <c r="D179" s="24" t="s">
        <v>136</v>
      </c>
      <c r="E179" s="13">
        <v>1</v>
      </c>
      <c r="F179" s="14">
        <v>13650</v>
      </c>
      <c r="G179" s="25" t="s">
        <v>10</v>
      </c>
      <c r="H179" s="14">
        <f t="shared" ref="H179:H196" si="5">F179</f>
        <v>13650</v>
      </c>
    </row>
    <row r="180" spans="1:8" s="2" customFormat="1" ht="51.75" x14ac:dyDescent="0.25">
      <c r="A180" s="63" t="s">
        <v>141</v>
      </c>
      <c r="B180" s="63" t="s">
        <v>9</v>
      </c>
      <c r="C180" s="63" t="s">
        <v>9</v>
      </c>
      <c r="D180" s="24" t="s">
        <v>137</v>
      </c>
      <c r="E180" s="13">
        <v>1</v>
      </c>
      <c r="F180" s="14">
        <v>14900</v>
      </c>
      <c r="G180" s="25" t="s">
        <v>10</v>
      </c>
      <c r="H180" s="14">
        <f t="shared" si="5"/>
        <v>14900</v>
      </c>
    </row>
    <row r="181" spans="1:8" s="2" customFormat="1" ht="51.75" x14ac:dyDescent="0.25">
      <c r="A181" s="63" t="s">
        <v>142</v>
      </c>
      <c r="B181" s="63" t="s">
        <v>9</v>
      </c>
      <c r="C181" s="63" t="s">
        <v>9</v>
      </c>
      <c r="D181" s="24" t="s">
        <v>138</v>
      </c>
      <c r="E181" s="13">
        <v>1</v>
      </c>
      <c r="F181" s="14">
        <v>14900</v>
      </c>
      <c r="G181" s="25" t="s">
        <v>10</v>
      </c>
      <c r="H181" s="14">
        <f t="shared" si="5"/>
        <v>14900</v>
      </c>
    </row>
    <row r="182" spans="1:8" s="2" customFormat="1" ht="55.5" customHeight="1" x14ac:dyDescent="0.25">
      <c r="A182" s="63" t="s">
        <v>143</v>
      </c>
      <c r="B182" s="63" t="s">
        <v>9</v>
      </c>
      <c r="C182" s="63" t="s">
        <v>9</v>
      </c>
      <c r="D182" s="24" t="s">
        <v>139</v>
      </c>
      <c r="E182" s="13">
        <v>1</v>
      </c>
      <c r="F182" s="14">
        <v>17518.5</v>
      </c>
      <c r="G182" s="25" t="s">
        <v>10</v>
      </c>
      <c r="H182" s="14">
        <f t="shared" si="5"/>
        <v>17518.5</v>
      </c>
    </row>
    <row r="183" spans="1:8" s="2" customFormat="1" ht="51.75" customHeight="1" x14ac:dyDescent="0.25">
      <c r="A183" s="63" t="s">
        <v>144</v>
      </c>
      <c r="B183" s="63" t="s">
        <v>9</v>
      </c>
      <c r="C183" s="63" t="s">
        <v>9</v>
      </c>
      <c r="D183" s="24" t="s">
        <v>140</v>
      </c>
      <c r="E183" s="13">
        <v>1</v>
      </c>
      <c r="F183" s="14">
        <v>13288.5</v>
      </c>
      <c r="G183" s="25" t="s">
        <v>10</v>
      </c>
      <c r="H183" s="14">
        <f t="shared" si="5"/>
        <v>13288.5</v>
      </c>
    </row>
    <row r="184" spans="1:8" s="2" customFormat="1" ht="39" x14ac:dyDescent="0.25">
      <c r="A184" s="63" t="s">
        <v>147</v>
      </c>
      <c r="B184" s="63" t="s">
        <v>9</v>
      </c>
      <c r="C184" s="63" t="s">
        <v>9</v>
      </c>
      <c r="D184" s="24" t="s">
        <v>145</v>
      </c>
      <c r="E184" s="13">
        <v>1</v>
      </c>
      <c r="F184" s="14">
        <v>13650</v>
      </c>
      <c r="G184" s="25" t="s">
        <v>10</v>
      </c>
      <c r="H184" s="14">
        <f t="shared" si="5"/>
        <v>13650</v>
      </c>
    </row>
    <row r="185" spans="1:8" s="2" customFormat="1" ht="39" customHeight="1" x14ac:dyDescent="0.25">
      <c r="A185" s="63" t="s">
        <v>148</v>
      </c>
      <c r="B185" s="63" t="s">
        <v>9</v>
      </c>
      <c r="C185" s="63" t="s">
        <v>9</v>
      </c>
      <c r="D185" s="24" t="s">
        <v>146</v>
      </c>
      <c r="E185" s="13">
        <v>1</v>
      </c>
      <c r="F185" s="14">
        <v>13650</v>
      </c>
      <c r="G185" s="25" t="s">
        <v>10</v>
      </c>
      <c r="H185" s="14">
        <f t="shared" si="5"/>
        <v>13650</v>
      </c>
    </row>
    <row r="186" spans="1:8" s="2" customFormat="1" ht="64.5" customHeight="1" x14ac:dyDescent="0.25">
      <c r="A186" s="63" t="s">
        <v>151</v>
      </c>
      <c r="B186" s="63" t="s">
        <v>9</v>
      </c>
      <c r="C186" s="63" t="s">
        <v>9</v>
      </c>
      <c r="D186" s="24" t="s">
        <v>149</v>
      </c>
      <c r="E186" s="13">
        <v>1</v>
      </c>
      <c r="F186" s="14">
        <v>18909.48</v>
      </c>
      <c r="G186" s="25" t="s">
        <v>10</v>
      </c>
      <c r="H186" s="14">
        <f t="shared" si="5"/>
        <v>18909.48</v>
      </c>
    </row>
    <row r="187" spans="1:8" s="2" customFormat="1" ht="64.5" x14ac:dyDescent="0.25">
      <c r="A187" s="63" t="s">
        <v>152</v>
      </c>
      <c r="B187" s="63" t="s">
        <v>9</v>
      </c>
      <c r="C187" s="63" t="s">
        <v>9</v>
      </c>
      <c r="D187" s="24" t="s">
        <v>150</v>
      </c>
      <c r="E187" s="13">
        <v>1</v>
      </c>
      <c r="F187" s="14">
        <v>55000</v>
      </c>
      <c r="G187" s="25" t="s">
        <v>10</v>
      </c>
      <c r="H187" s="14">
        <f t="shared" si="5"/>
        <v>55000</v>
      </c>
    </row>
    <row r="188" spans="1:8" s="2" customFormat="1" ht="19.5" customHeight="1" x14ac:dyDescent="0.25">
      <c r="A188" s="63" t="s">
        <v>153</v>
      </c>
      <c r="B188" s="63" t="s">
        <v>9</v>
      </c>
      <c r="C188" s="63" t="s">
        <v>9</v>
      </c>
      <c r="D188" s="24" t="s">
        <v>154</v>
      </c>
      <c r="E188" s="13">
        <v>1</v>
      </c>
      <c r="F188" s="14">
        <v>13440</v>
      </c>
      <c r="G188" s="25" t="s">
        <v>10</v>
      </c>
      <c r="H188" s="14">
        <f t="shared" si="5"/>
        <v>13440</v>
      </c>
    </row>
    <row r="189" spans="1:8" s="2" customFormat="1" ht="64.5" x14ac:dyDescent="0.25">
      <c r="A189" s="63" t="s">
        <v>156</v>
      </c>
      <c r="B189" s="63" t="s">
        <v>9</v>
      </c>
      <c r="C189" s="63" t="s">
        <v>9</v>
      </c>
      <c r="D189" s="24" t="s">
        <v>155</v>
      </c>
      <c r="E189" s="13">
        <v>1</v>
      </c>
      <c r="F189" s="14">
        <v>47140.65</v>
      </c>
      <c r="G189" s="25" t="s">
        <v>10</v>
      </c>
      <c r="H189" s="14">
        <f t="shared" si="5"/>
        <v>47140.65</v>
      </c>
    </row>
    <row r="190" spans="1:8" s="2" customFormat="1" ht="41.25" customHeight="1" x14ac:dyDescent="0.25">
      <c r="A190" s="63" t="s">
        <v>159</v>
      </c>
      <c r="B190" s="63" t="s">
        <v>9</v>
      </c>
      <c r="C190" s="63" t="s">
        <v>9</v>
      </c>
      <c r="D190" s="24" t="s">
        <v>157</v>
      </c>
      <c r="E190" s="13">
        <v>1</v>
      </c>
      <c r="F190" s="14">
        <v>13650</v>
      </c>
      <c r="G190" s="25" t="s">
        <v>10</v>
      </c>
      <c r="H190" s="14">
        <f t="shared" si="5"/>
        <v>13650</v>
      </c>
    </row>
    <row r="191" spans="1:8" s="2" customFormat="1" ht="44.25" customHeight="1" x14ac:dyDescent="0.25">
      <c r="A191" s="63" t="s">
        <v>160</v>
      </c>
      <c r="B191" s="63" t="s">
        <v>9</v>
      </c>
      <c r="C191" s="63" t="s">
        <v>9</v>
      </c>
      <c r="D191" s="24" t="s">
        <v>158</v>
      </c>
      <c r="E191" s="13">
        <v>1</v>
      </c>
      <c r="F191" s="14">
        <v>13200</v>
      </c>
      <c r="G191" s="25" t="s">
        <v>10</v>
      </c>
      <c r="H191" s="14">
        <f t="shared" si="5"/>
        <v>13200</v>
      </c>
    </row>
    <row r="192" spans="1:8" s="2" customFormat="1" ht="179.25" x14ac:dyDescent="0.25">
      <c r="A192" s="63" t="s">
        <v>163</v>
      </c>
      <c r="B192" s="63" t="s">
        <v>9</v>
      </c>
      <c r="C192" s="63" t="s">
        <v>9</v>
      </c>
      <c r="D192" s="24" t="s">
        <v>161</v>
      </c>
      <c r="E192" s="13">
        <v>1</v>
      </c>
      <c r="F192" s="14">
        <v>13200</v>
      </c>
      <c r="G192" s="25" t="s">
        <v>10</v>
      </c>
      <c r="H192" s="14">
        <f t="shared" si="5"/>
        <v>13200</v>
      </c>
    </row>
    <row r="193" spans="1:9" s="2" customFormat="1" ht="39" x14ac:dyDescent="0.25">
      <c r="A193" s="63" t="s">
        <v>164</v>
      </c>
      <c r="B193" s="63" t="s">
        <v>9</v>
      </c>
      <c r="C193" s="63" t="s">
        <v>9</v>
      </c>
      <c r="D193" s="24" t="s">
        <v>162</v>
      </c>
      <c r="E193" s="13">
        <v>1</v>
      </c>
      <c r="F193" s="14">
        <v>13200</v>
      </c>
      <c r="G193" s="25" t="s">
        <v>10</v>
      </c>
      <c r="H193" s="14">
        <f t="shared" si="5"/>
        <v>13200</v>
      </c>
    </row>
    <row r="194" spans="1:9" s="2" customFormat="1" ht="31.5" customHeight="1" x14ac:dyDescent="0.25">
      <c r="A194" s="63" t="s">
        <v>166</v>
      </c>
      <c r="B194" s="63" t="s">
        <v>9</v>
      </c>
      <c r="C194" s="63" t="s">
        <v>9</v>
      </c>
      <c r="D194" s="24" t="s">
        <v>165</v>
      </c>
      <c r="E194" s="13">
        <v>1</v>
      </c>
      <c r="F194" s="14">
        <v>11675.81</v>
      </c>
      <c r="G194" s="25" t="s">
        <v>10</v>
      </c>
      <c r="H194" s="14">
        <f t="shared" si="5"/>
        <v>11675.81</v>
      </c>
    </row>
    <row r="195" spans="1:9" s="2" customFormat="1" ht="77.25" customHeight="1" x14ac:dyDescent="0.25">
      <c r="A195" s="63" t="s">
        <v>169</v>
      </c>
      <c r="B195" s="63" t="s">
        <v>9</v>
      </c>
      <c r="C195" s="63" t="s">
        <v>9</v>
      </c>
      <c r="D195" s="24" t="s">
        <v>167</v>
      </c>
      <c r="E195" s="13" t="s">
        <v>13</v>
      </c>
      <c r="F195" s="14">
        <v>14873.75</v>
      </c>
      <c r="G195" s="25" t="s">
        <v>10</v>
      </c>
      <c r="H195" s="14">
        <f t="shared" si="5"/>
        <v>14873.75</v>
      </c>
    </row>
    <row r="196" spans="1:9" s="2" customFormat="1" ht="64.5" x14ac:dyDescent="0.25">
      <c r="A196" s="65" t="s">
        <v>170</v>
      </c>
      <c r="B196" s="65" t="s">
        <v>9</v>
      </c>
      <c r="C196" s="65" t="s">
        <v>9</v>
      </c>
      <c r="D196" s="19" t="s">
        <v>168</v>
      </c>
      <c r="E196" s="20" t="s">
        <v>13</v>
      </c>
      <c r="F196" s="21">
        <v>23750</v>
      </c>
      <c r="G196" s="22" t="s">
        <v>10</v>
      </c>
      <c r="H196" s="21">
        <f t="shared" si="5"/>
        <v>23750</v>
      </c>
    </row>
    <row r="197" spans="1:9" s="2" customFormat="1" ht="21" customHeight="1" x14ac:dyDescent="0.25">
      <c r="A197" s="9"/>
      <c r="B197" s="9"/>
      <c r="C197" s="9"/>
      <c r="D197" s="10" t="s">
        <v>47</v>
      </c>
      <c r="E197" s="11">
        <f>SUM(E155+E156+E157+E158+E159+E160+E161+E162+E163+E164+E165+E166+E167+E168+E169+E170+E171+E172+E173+E174+E175+E176+E177+E178+E179+E180+E181+E182+E183+E184+E185+E186+E187+E188+E189+E190+E191+E192+E193+E194+E195+E196)</f>
        <v>42</v>
      </c>
      <c r="F197" s="11"/>
      <c r="G197" s="11"/>
      <c r="H197" s="12">
        <f>SUM(H155+H156+H157+H158+H159+H160+H161+H162+H163+H164+H165+H166+H167+H168+H169+H170+H171+H172+H173+H174+H175+H176+H177+H178+H179+H180+H181+H182+H183+H184+H185+H186+H187+H188+H189+H190+H191+H192+H193+H194+H195+H196)</f>
        <v>759416.92</v>
      </c>
    </row>
    <row r="198" spans="1:9" s="2" customFormat="1" ht="21" customHeight="1" x14ac:dyDescent="0.25">
      <c r="A198" s="9"/>
      <c r="B198" s="9"/>
      <c r="C198" s="9"/>
      <c r="D198" s="10"/>
      <c r="E198" s="11"/>
      <c r="F198" s="11"/>
      <c r="G198" s="11"/>
      <c r="H198" s="12"/>
    </row>
    <row r="199" spans="1:9" s="2" customFormat="1" ht="15" customHeight="1" x14ac:dyDescent="0.25">
      <c r="A199" s="64" t="s">
        <v>448</v>
      </c>
      <c r="B199" s="64"/>
      <c r="C199" s="64"/>
      <c r="D199" s="64"/>
      <c r="E199" s="64"/>
      <c r="F199" s="64"/>
      <c r="G199" s="16"/>
      <c r="H199" s="16"/>
      <c r="I199" s="23"/>
    </row>
    <row r="200" spans="1:9" s="2" customFormat="1" ht="26.25" customHeight="1" x14ac:dyDescent="0.25">
      <c r="A200" s="63" t="s">
        <v>453</v>
      </c>
      <c r="B200" s="63"/>
      <c r="C200" s="63"/>
      <c r="D200" s="24" t="s">
        <v>450</v>
      </c>
      <c r="E200" s="13">
        <v>1</v>
      </c>
      <c r="F200" s="14">
        <v>8000</v>
      </c>
      <c r="G200" s="25" t="s">
        <v>10</v>
      </c>
      <c r="H200" s="14">
        <v>8000</v>
      </c>
    </row>
    <row r="201" spans="1:9" s="2" customFormat="1" ht="26.25" customHeight="1" x14ac:dyDescent="0.25">
      <c r="A201" s="63" t="s">
        <v>454</v>
      </c>
      <c r="B201" s="63"/>
      <c r="C201" s="63"/>
      <c r="D201" s="24" t="s">
        <v>451</v>
      </c>
      <c r="E201" s="13">
        <v>1</v>
      </c>
      <c r="F201" s="14">
        <v>12933</v>
      </c>
      <c r="G201" s="25" t="s">
        <v>10</v>
      </c>
      <c r="H201" s="14">
        <f>F201</f>
        <v>12933</v>
      </c>
    </row>
    <row r="202" spans="1:9" s="2" customFormat="1" ht="26.25" customHeight="1" x14ac:dyDescent="0.25">
      <c r="A202" s="63" t="s">
        <v>455</v>
      </c>
      <c r="B202" s="63"/>
      <c r="C202" s="63"/>
      <c r="D202" s="24" t="s">
        <v>452</v>
      </c>
      <c r="E202" s="13">
        <v>1</v>
      </c>
      <c r="F202" s="14">
        <v>7900</v>
      </c>
      <c r="G202" s="25" t="s">
        <v>10</v>
      </c>
      <c r="H202" s="14">
        <f>F202</f>
        <v>7900</v>
      </c>
    </row>
    <row r="203" spans="1:9" s="2" customFormat="1" ht="64.5" x14ac:dyDescent="0.25">
      <c r="A203" s="65" t="s">
        <v>456</v>
      </c>
      <c r="B203" s="65"/>
      <c r="C203" s="65"/>
      <c r="D203" s="19" t="s">
        <v>655</v>
      </c>
      <c r="E203" s="20">
        <v>1</v>
      </c>
      <c r="F203" s="21">
        <v>10200</v>
      </c>
      <c r="G203" s="22" t="s">
        <v>10</v>
      </c>
      <c r="H203" s="21">
        <f>F203</f>
        <v>10200</v>
      </c>
    </row>
    <row r="204" spans="1:9" s="2" customFormat="1" ht="21" customHeight="1" x14ac:dyDescent="0.25">
      <c r="A204" s="5"/>
      <c r="B204" s="5"/>
      <c r="C204" s="5"/>
      <c r="D204" s="6" t="s">
        <v>449</v>
      </c>
      <c r="E204" s="7">
        <f>SUM(E200+E201+E202+E203)</f>
        <v>4</v>
      </c>
      <c r="F204" s="7"/>
      <c r="G204" s="7"/>
      <c r="H204" s="8">
        <f>SUM(H200+H201+H202+H203)</f>
        <v>39033</v>
      </c>
    </row>
    <row r="205" spans="1:9" s="2" customFormat="1" ht="8.25" customHeight="1" x14ac:dyDescent="0.25">
      <c r="A205" s="9"/>
      <c r="B205" s="9"/>
      <c r="C205" s="9"/>
      <c r="D205" s="10"/>
      <c r="E205" s="11"/>
      <c r="F205" s="11"/>
      <c r="G205" s="11"/>
      <c r="H205" s="12"/>
    </row>
    <row r="206" spans="1:9" s="2" customFormat="1" ht="20.25" customHeight="1" x14ac:dyDescent="0.25">
      <c r="A206" s="10"/>
      <c r="B206" s="10"/>
      <c r="C206" s="10"/>
      <c r="D206" s="10" t="s">
        <v>49</v>
      </c>
      <c r="E206" s="11">
        <f>SUM(E148+E152+E197+E204)</f>
        <v>53</v>
      </c>
      <c r="F206" s="11"/>
      <c r="G206" s="11"/>
      <c r="H206" s="12">
        <f>SUM(H148+H152+H197+H204)</f>
        <v>866829.8</v>
      </c>
    </row>
    <row r="207" spans="1:9" s="2" customFormat="1" ht="15" customHeight="1" x14ac:dyDescent="0.25">
      <c r="A207" s="10"/>
      <c r="B207" s="10"/>
      <c r="C207" s="10"/>
      <c r="D207" s="10"/>
      <c r="E207" s="20"/>
      <c r="F207" s="21"/>
      <c r="G207" s="30"/>
      <c r="H207" s="12"/>
    </row>
    <row r="208" spans="1:9" s="2" customFormat="1" ht="15" customHeight="1" x14ac:dyDescent="0.25">
      <c r="A208" s="61" t="s">
        <v>511</v>
      </c>
      <c r="B208" s="61"/>
      <c r="C208" s="61"/>
      <c r="D208" s="18"/>
      <c r="E208" s="18"/>
      <c r="F208" s="18"/>
      <c r="G208" s="18"/>
      <c r="H208" s="18"/>
    </row>
    <row r="209" spans="1:8" s="2" customFormat="1" ht="16.5" customHeight="1" x14ac:dyDescent="0.25">
      <c r="A209" s="61" t="s">
        <v>473</v>
      </c>
      <c r="B209" s="61"/>
      <c r="C209" s="61"/>
      <c r="D209" s="61"/>
      <c r="E209" s="61"/>
      <c r="F209" s="61"/>
      <c r="G209" s="18"/>
      <c r="H209" s="18"/>
    </row>
    <row r="210" spans="1:8" s="2" customFormat="1" ht="29.25" customHeight="1" x14ac:dyDescent="0.25">
      <c r="A210" s="62" t="s">
        <v>475</v>
      </c>
      <c r="B210" s="62"/>
      <c r="C210" s="62"/>
      <c r="D210" s="40" t="s">
        <v>474</v>
      </c>
      <c r="E210" s="41">
        <v>1</v>
      </c>
      <c r="F210" s="42">
        <v>20000</v>
      </c>
      <c r="G210" s="43" t="s">
        <v>10</v>
      </c>
      <c r="H210" s="42">
        <f>F210</f>
        <v>20000</v>
      </c>
    </row>
    <row r="211" spans="1:8" s="2" customFormat="1" ht="21" customHeight="1" x14ac:dyDescent="0.25">
      <c r="A211" s="5"/>
      <c r="B211" s="5"/>
      <c r="C211" s="5"/>
      <c r="D211" s="6" t="s">
        <v>476</v>
      </c>
      <c r="E211" s="7">
        <f>E210</f>
        <v>1</v>
      </c>
      <c r="F211" s="7"/>
      <c r="G211" s="7"/>
      <c r="H211" s="8">
        <f>H210</f>
        <v>20000</v>
      </c>
    </row>
    <row r="212" spans="1:8" s="2" customFormat="1" x14ac:dyDescent="0.25">
      <c r="A212" s="9"/>
      <c r="B212" s="9"/>
      <c r="C212" s="9"/>
      <c r="D212" s="10"/>
      <c r="E212" s="11"/>
      <c r="F212" s="11"/>
      <c r="G212" s="11"/>
      <c r="H212" s="12"/>
    </row>
    <row r="213" spans="1:8" s="2" customFormat="1" ht="15" customHeight="1" x14ac:dyDescent="0.25">
      <c r="A213" s="61" t="s">
        <v>478</v>
      </c>
      <c r="B213" s="61"/>
      <c r="C213" s="61"/>
      <c r="D213" s="61"/>
      <c r="E213" s="61"/>
      <c r="F213" s="61"/>
      <c r="G213" s="18"/>
      <c r="H213" s="18"/>
    </row>
    <row r="214" spans="1:8" s="2" customFormat="1" ht="16.5" customHeight="1" x14ac:dyDescent="0.25">
      <c r="A214" s="63" t="s">
        <v>513</v>
      </c>
      <c r="B214" s="63"/>
      <c r="C214" s="63"/>
      <c r="D214" s="24" t="s">
        <v>479</v>
      </c>
      <c r="E214" s="13">
        <v>1</v>
      </c>
      <c r="F214" s="14">
        <v>16058.02</v>
      </c>
      <c r="G214" s="25" t="s">
        <v>10</v>
      </c>
      <c r="H214" s="14">
        <v>16058.02</v>
      </c>
    </row>
    <row r="215" spans="1:8" s="2" customFormat="1" ht="18" customHeight="1" x14ac:dyDescent="0.25">
      <c r="A215" s="63" t="s">
        <v>514</v>
      </c>
      <c r="B215" s="63"/>
      <c r="C215" s="63"/>
      <c r="D215" s="24" t="s">
        <v>479</v>
      </c>
      <c r="E215" s="13">
        <v>1</v>
      </c>
      <c r="F215" s="14">
        <v>16058.02</v>
      </c>
      <c r="G215" s="25" t="s">
        <v>10</v>
      </c>
      <c r="H215" s="14">
        <v>16058.02</v>
      </c>
    </row>
    <row r="216" spans="1:8" s="2" customFormat="1" ht="64.5" customHeight="1" x14ac:dyDescent="0.25">
      <c r="A216" s="63" t="s">
        <v>515</v>
      </c>
      <c r="B216" s="63"/>
      <c r="C216" s="63"/>
      <c r="D216" s="24" t="s">
        <v>480</v>
      </c>
      <c r="E216" s="13">
        <v>1</v>
      </c>
      <c r="F216" s="14">
        <v>17241.38</v>
      </c>
      <c r="G216" s="25" t="s">
        <v>10</v>
      </c>
      <c r="H216" s="14">
        <f>F216</f>
        <v>17241.38</v>
      </c>
    </row>
    <row r="217" spans="1:8" s="2" customFormat="1" ht="21" customHeight="1" x14ac:dyDescent="0.25">
      <c r="A217" s="9"/>
      <c r="B217" s="9"/>
      <c r="C217" s="9"/>
      <c r="D217" s="10" t="s">
        <v>477</v>
      </c>
      <c r="E217" s="11">
        <f>SUM(E214+E215+E216)</f>
        <v>3</v>
      </c>
      <c r="F217" s="11"/>
      <c r="G217" s="11"/>
      <c r="H217" s="12">
        <f>SUM(H214+H215+H216)</f>
        <v>49357.42</v>
      </c>
    </row>
    <row r="218" spans="1:8" s="2" customFormat="1" ht="12" customHeight="1" x14ac:dyDescent="0.25">
      <c r="A218" s="9"/>
      <c r="B218" s="9"/>
      <c r="C218" s="9"/>
      <c r="D218" s="10"/>
      <c r="E218" s="11"/>
      <c r="F218" s="11"/>
      <c r="G218" s="11"/>
      <c r="H218" s="12"/>
    </row>
    <row r="219" spans="1:8" s="2" customFormat="1" x14ac:dyDescent="0.25">
      <c r="A219" s="10"/>
      <c r="B219" s="10"/>
      <c r="C219" s="10"/>
      <c r="D219" s="10" t="s">
        <v>512</v>
      </c>
      <c r="E219" s="11">
        <f>SUM(E211+E217)</f>
        <v>4</v>
      </c>
      <c r="F219" s="11"/>
      <c r="G219" s="11"/>
      <c r="H219" s="12">
        <f>SUM(H211+H217)</f>
        <v>69357.42</v>
      </c>
    </row>
    <row r="220" spans="1:8" s="2" customFormat="1" ht="10.5" customHeight="1" x14ac:dyDescent="0.25">
      <c r="A220" s="10"/>
      <c r="B220" s="10"/>
      <c r="C220" s="10"/>
      <c r="D220" s="10"/>
      <c r="E220" s="11"/>
      <c r="F220" s="11"/>
      <c r="G220" s="11"/>
      <c r="H220" s="12"/>
    </row>
    <row r="221" spans="1:8" s="2" customFormat="1" x14ac:dyDescent="0.25">
      <c r="A221" s="61" t="s">
        <v>407</v>
      </c>
      <c r="B221" s="61"/>
      <c r="C221" s="61"/>
      <c r="D221" s="18"/>
      <c r="E221" s="18"/>
      <c r="F221" s="18"/>
      <c r="G221" s="18"/>
      <c r="H221" s="18"/>
    </row>
    <row r="222" spans="1:8" s="2" customFormat="1" ht="17.25" customHeight="1" x14ac:dyDescent="0.25">
      <c r="A222" s="61" t="s">
        <v>408</v>
      </c>
      <c r="B222" s="61"/>
      <c r="C222" s="61"/>
      <c r="D222" s="61"/>
      <c r="E222" s="61"/>
      <c r="F222" s="61"/>
      <c r="G222" s="18"/>
      <c r="H222" s="18"/>
    </row>
    <row r="223" spans="1:8" s="2" customFormat="1" ht="64.5" x14ac:dyDescent="0.25">
      <c r="A223" s="62" t="s">
        <v>428</v>
      </c>
      <c r="B223" s="62" t="s">
        <v>7</v>
      </c>
      <c r="C223" s="62" t="s">
        <v>7</v>
      </c>
      <c r="D223" s="40" t="s">
        <v>413</v>
      </c>
      <c r="E223" s="41">
        <v>1</v>
      </c>
      <c r="F223" s="42">
        <v>14304.4</v>
      </c>
      <c r="G223" s="43" t="s">
        <v>10</v>
      </c>
      <c r="H223" s="42">
        <v>14304.4</v>
      </c>
    </row>
    <row r="224" spans="1:8" s="2" customFormat="1" ht="26.25" customHeight="1" x14ac:dyDescent="0.25">
      <c r="A224" s="63" t="s">
        <v>429</v>
      </c>
      <c r="B224" s="63" t="s">
        <v>7</v>
      </c>
      <c r="C224" s="63" t="s">
        <v>7</v>
      </c>
      <c r="D224" s="24" t="s">
        <v>414</v>
      </c>
      <c r="E224" s="13">
        <v>1</v>
      </c>
      <c r="F224" s="14">
        <v>53797.87</v>
      </c>
      <c r="G224" s="25" t="s">
        <v>10</v>
      </c>
      <c r="H224" s="14">
        <v>53797.87</v>
      </c>
    </row>
    <row r="225" spans="1:8" s="2" customFormat="1" ht="26.25" customHeight="1" x14ac:dyDescent="0.25">
      <c r="A225" s="63" t="s">
        <v>430</v>
      </c>
      <c r="B225" s="63" t="s">
        <v>7</v>
      </c>
      <c r="C225" s="63" t="s">
        <v>7</v>
      </c>
      <c r="D225" s="24" t="s">
        <v>414</v>
      </c>
      <c r="E225" s="13">
        <v>1</v>
      </c>
      <c r="F225" s="14">
        <v>53797.87</v>
      </c>
      <c r="G225" s="25" t="s">
        <v>10</v>
      </c>
      <c r="H225" s="14">
        <v>53797.87</v>
      </c>
    </row>
    <row r="226" spans="1:8" s="2" customFormat="1" ht="26.25" customHeight="1" x14ac:dyDescent="0.25">
      <c r="A226" s="63" t="s">
        <v>431</v>
      </c>
      <c r="B226" s="63" t="s">
        <v>7</v>
      </c>
      <c r="C226" s="63" t="s">
        <v>7</v>
      </c>
      <c r="D226" s="24" t="s">
        <v>414</v>
      </c>
      <c r="E226" s="13">
        <v>1</v>
      </c>
      <c r="F226" s="14">
        <v>53797.87</v>
      </c>
      <c r="G226" s="25" t="s">
        <v>10</v>
      </c>
      <c r="H226" s="14">
        <v>53797.87</v>
      </c>
    </row>
    <row r="227" spans="1:8" s="2" customFormat="1" ht="26.25" customHeight="1" x14ac:dyDescent="0.25">
      <c r="A227" s="63" t="s">
        <v>432</v>
      </c>
      <c r="B227" s="63" t="s">
        <v>7</v>
      </c>
      <c r="C227" s="63" t="s">
        <v>7</v>
      </c>
      <c r="D227" s="24" t="s">
        <v>414</v>
      </c>
      <c r="E227" s="13">
        <v>1</v>
      </c>
      <c r="F227" s="14">
        <v>53797.87</v>
      </c>
      <c r="G227" s="25" t="s">
        <v>10</v>
      </c>
      <c r="H227" s="14">
        <v>53797.87</v>
      </c>
    </row>
    <row r="228" spans="1:8" s="2" customFormat="1" ht="26.25" customHeight="1" x14ac:dyDescent="0.25">
      <c r="A228" s="63" t="s">
        <v>433</v>
      </c>
      <c r="B228" s="63" t="s">
        <v>7</v>
      </c>
      <c r="C228" s="63" t="s">
        <v>7</v>
      </c>
      <c r="D228" s="24" t="s">
        <v>414</v>
      </c>
      <c r="E228" s="13">
        <v>1</v>
      </c>
      <c r="F228" s="14">
        <v>53797.87</v>
      </c>
      <c r="G228" s="25" t="s">
        <v>10</v>
      </c>
      <c r="H228" s="14">
        <v>53797.87</v>
      </c>
    </row>
    <row r="229" spans="1:8" s="2" customFormat="1" ht="77.25" x14ac:dyDescent="0.25">
      <c r="A229" s="63" t="s">
        <v>434</v>
      </c>
      <c r="B229" s="63" t="s">
        <v>7</v>
      </c>
      <c r="C229" s="63" t="s">
        <v>7</v>
      </c>
      <c r="D229" s="24" t="s">
        <v>415</v>
      </c>
      <c r="E229" s="13">
        <v>1</v>
      </c>
      <c r="F229" s="14">
        <v>86998.55</v>
      </c>
      <c r="G229" s="25" t="s">
        <v>10</v>
      </c>
      <c r="H229" s="14">
        <v>86998.55</v>
      </c>
    </row>
    <row r="230" spans="1:8" s="2" customFormat="1" ht="102.75" x14ac:dyDescent="0.25">
      <c r="A230" s="63" t="s">
        <v>435</v>
      </c>
      <c r="B230" s="63" t="s">
        <v>7</v>
      </c>
      <c r="C230" s="63" t="s">
        <v>7</v>
      </c>
      <c r="D230" s="24" t="s">
        <v>416</v>
      </c>
      <c r="E230" s="13">
        <v>1</v>
      </c>
      <c r="F230" s="14">
        <v>87000</v>
      </c>
      <c r="G230" s="25" t="s">
        <v>10</v>
      </c>
      <c r="H230" s="14">
        <v>87000</v>
      </c>
    </row>
    <row r="231" spans="1:8" s="2" customFormat="1" ht="84.75" customHeight="1" x14ac:dyDescent="0.25">
      <c r="A231" s="63" t="s">
        <v>436</v>
      </c>
      <c r="B231" s="63" t="s">
        <v>7</v>
      </c>
      <c r="C231" s="63" t="s">
        <v>7</v>
      </c>
      <c r="D231" s="24" t="s">
        <v>418</v>
      </c>
      <c r="E231" s="13">
        <v>1</v>
      </c>
      <c r="F231" s="14">
        <v>86998.55</v>
      </c>
      <c r="G231" s="25" t="s">
        <v>10</v>
      </c>
      <c r="H231" s="14">
        <v>86998.55</v>
      </c>
    </row>
    <row r="232" spans="1:8" s="2" customFormat="1" ht="84.75" customHeight="1" x14ac:dyDescent="0.25">
      <c r="A232" s="63" t="s">
        <v>437</v>
      </c>
      <c r="B232" s="63" t="s">
        <v>7</v>
      </c>
      <c r="C232" s="63" t="s">
        <v>7</v>
      </c>
      <c r="D232" s="24" t="s">
        <v>417</v>
      </c>
      <c r="E232" s="13">
        <v>1</v>
      </c>
      <c r="F232" s="14">
        <v>35114.44</v>
      </c>
      <c r="G232" s="25" t="s">
        <v>10</v>
      </c>
      <c r="H232" s="14">
        <v>35114.44</v>
      </c>
    </row>
    <row r="233" spans="1:8" s="2" customFormat="1" ht="90" x14ac:dyDescent="0.25">
      <c r="A233" s="63" t="s">
        <v>438</v>
      </c>
      <c r="B233" s="63" t="s">
        <v>7</v>
      </c>
      <c r="C233" s="63" t="s">
        <v>7</v>
      </c>
      <c r="D233" s="24" t="s">
        <v>14</v>
      </c>
      <c r="E233" s="13">
        <v>1</v>
      </c>
      <c r="F233" s="14">
        <v>71465.52</v>
      </c>
      <c r="G233" s="25" t="s">
        <v>10</v>
      </c>
      <c r="H233" s="14">
        <f t="shared" ref="H233:H242" si="6">F233</f>
        <v>71465.52</v>
      </c>
    </row>
    <row r="234" spans="1:8" s="2" customFormat="1" ht="90" x14ac:dyDescent="0.25">
      <c r="A234" s="63" t="s">
        <v>439</v>
      </c>
      <c r="B234" s="63" t="s">
        <v>7</v>
      </c>
      <c r="C234" s="63" t="s">
        <v>7</v>
      </c>
      <c r="D234" s="24" t="s">
        <v>419</v>
      </c>
      <c r="E234" s="13">
        <v>1</v>
      </c>
      <c r="F234" s="14">
        <v>72327.59</v>
      </c>
      <c r="G234" s="25" t="s">
        <v>10</v>
      </c>
      <c r="H234" s="14">
        <f t="shared" si="6"/>
        <v>72327.59</v>
      </c>
    </row>
    <row r="235" spans="1:8" s="2" customFormat="1" ht="90" x14ac:dyDescent="0.25">
      <c r="A235" s="63" t="s">
        <v>440</v>
      </c>
      <c r="B235" s="63" t="s">
        <v>7</v>
      </c>
      <c r="C235" s="63" t="s">
        <v>7</v>
      </c>
      <c r="D235" s="24" t="s">
        <v>420</v>
      </c>
      <c r="E235" s="13">
        <v>1</v>
      </c>
      <c r="F235" s="14">
        <v>72327.59</v>
      </c>
      <c r="G235" s="25" t="s">
        <v>10</v>
      </c>
      <c r="H235" s="14">
        <f t="shared" si="6"/>
        <v>72327.59</v>
      </c>
    </row>
    <row r="236" spans="1:8" s="2" customFormat="1" ht="77.25" x14ac:dyDescent="0.25">
      <c r="A236" s="63" t="s">
        <v>441</v>
      </c>
      <c r="B236" s="63" t="s">
        <v>7</v>
      </c>
      <c r="C236" s="63" t="s">
        <v>7</v>
      </c>
      <c r="D236" s="24" t="s">
        <v>421</v>
      </c>
      <c r="E236" s="13">
        <v>1</v>
      </c>
      <c r="F236" s="14">
        <v>285501.84999999998</v>
      </c>
      <c r="G236" s="25" t="s">
        <v>10</v>
      </c>
      <c r="H236" s="14">
        <f t="shared" si="6"/>
        <v>285501.84999999998</v>
      </c>
    </row>
    <row r="237" spans="1:8" s="2" customFormat="1" ht="64.5" x14ac:dyDescent="0.25">
      <c r="A237" s="63" t="s">
        <v>442</v>
      </c>
      <c r="B237" s="63" t="s">
        <v>7</v>
      </c>
      <c r="C237" s="63" t="s">
        <v>7</v>
      </c>
      <c r="D237" s="24" t="s">
        <v>422</v>
      </c>
      <c r="E237" s="13">
        <v>1</v>
      </c>
      <c r="F237" s="14">
        <v>170000</v>
      </c>
      <c r="G237" s="25" t="s">
        <v>10</v>
      </c>
      <c r="H237" s="14">
        <f t="shared" si="6"/>
        <v>170000</v>
      </c>
    </row>
    <row r="238" spans="1:8" s="2" customFormat="1" ht="77.25" x14ac:dyDescent="0.25">
      <c r="A238" s="63" t="s">
        <v>443</v>
      </c>
      <c r="B238" s="63" t="s">
        <v>7</v>
      </c>
      <c r="C238" s="63" t="s">
        <v>7</v>
      </c>
      <c r="D238" s="24" t="s">
        <v>423</v>
      </c>
      <c r="E238" s="13">
        <v>1</v>
      </c>
      <c r="F238" s="14">
        <v>287844.83</v>
      </c>
      <c r="G238" s="25" t="s">
        <v>10</v>
      </c>
      <c r="H238" s="14">
        <f t="shared" si="6"/>
        <v>287844.83</v>
      </c>
    </row>
    <row r="239" spans="1:8" s="2" customFormat="1" ht="102.75" x14ac:dyDescent="0.25">
      <c r="A239" s="63" t="s">
        <v>444</v>
      </c>
      <c r="B239" s="63" t="s">
        <v>7</v>
      </c>
      <c r="C239" s="63" t="s">
        <v>7</v>
      </c>
      <c r="D239" s="24" t="s">
        <v>424</v>
      </c>
      <c r="E239" s="13">
        <v>1</v>
      </c>
      <c r="F239" s="14">
        <v>81810.34</v>
      </c>
      <c r="G239" s="25" t="s">
        <v>10</v>
      </c>
      <c r="H239" s="14">
        <f t="shared" si="6"/>
        <v>81810.34</v>
      </c>
    </row>
    <row r="240" spans="1:8" s="2" customFormat="1" ht="102.75" x14ac:dyDescent="0.25">
      <c r="A240" s="63" t="s">
        <v>445</v>
      </c>
      <c r="B240" s="63" t="s">
        <v>7</v>
      </c>
      <c r="C240" s="63" t="s">
        <v>7</v>
      </c>
      <c r="D240" s="24" t="s">
        <v>425</v>
      </c>
      <c r="E240" s="13">
        <v>1</v>
      </c>
      <c r="F240" s="14">
        <v>81810.34</v>
      </c>
      <c r="G240" s="25" t="s">
        <v>10</v>
      </c>
      <c r="H240" s="14">
        <f t="shared" si="6"/>
        <v>81810.34</v>
      </c>
    </row>
    <row r="241" spans="1:8" s="2" customFormat="1" ht="102.75" x14ac:dyDescent="0.25">
      <c r="A241" s="63" t="s">
        <v>446</v>
      </c>
      <c r="B241" s="63" t="s">
        <v>7</v>
      </c>
      <c r="C241" s="63" t="s">
        <v>7</v>
      </c>
      <c r="D241" s="24" t="s">
        <v>426</v>
      </c>
      <c r="E241" s="13">
        <v>1</v>
      </c>
      <c r="F241" s="14">
        <v>81810.34</v>
      </c>
      <c r="G241" s="25" t="s">
        <v>10</v>
      </c>
      <c r="H241" s="14">
        <f t="shared" si="6"/>
        <v>81810.34</v>
      </c>
    </row>
    <row r="242" spans="1:8" s="2" customFormat="1" ht="102.75" x14ac:dyDescent="0.25">
      <c r="A242" s="63" t="s">
        <v>447</v>
      </c>
      <c r="B242" s="63" t="s">
        <v>7</v>
      </c>
      <c r="C242" s="63" t="s">
        <v>7</v>
      </c>
      <c r="D242" s="24" t="s">
        <v>427</v>
      </c>
      <c r="E242" s="13">
        <v>1</v>
      </c>
      <c r="F242" s="14">
        <v>81810.34</v>
      </c>
      <c r="G242" s="25" t="s">
        <v>10</v>
      </c>
      <c r="H242" s="14">
        <f t="shared" si="6"/>
        <v>81810.34</v>
      </c>
    </row>
    <row r="243" spans="1:8" s="2" customFormat="1" ht="21" customHeight="1" x14ac:dyDescent="0.25">
      <c r="A243" s="10"/>
      <c r="B243" s="10"/>
      <c r="C243" s="10"/>
      <c r="D243" s="10" t="s">
        <v>409</v>
      </c>
      <c r="E243" s="11">
        <f>SUM(E223+E224+E225+E226+E227+E228+E229+E230+E231+E232+E233+E234+E235+E236+E237+E238+E239+E240+E241+E242)</f>
        <v>20</v>
      </c>
      <c r="F243" s="11"/>
      <c r="G243" s="11"/>
      <c r="H243" s="12">
        <f>SUM(H223+H224+H225+H226+H227+H228+H229+H230+H231+H232+H233+H234+H235+H236+H237+H238+H239+H240+H241+H242)</f>
        <v>1866114.0300000003</v>
      </c>
    </row>
    <row r="244" spans="1:8" s="2" customFormat="1" x14ac:dyDescent="0.25">
      <c r="A244" s="9"/>
      <c r="B244" s="9"/>
      <c r="C244" s="9"/>
      <c r="D244" s="10"/>
      <c r="E244" s="11"/>
      <c r="F244" s="11"/>
      <c r="G244" s="11"/>
      <c r="H244" s="12"/>
    </row>
    <row r="245" spans="1:8" s="2" customFormat="1" ht="21" customHeight="1" x14ac:dyDescent="0.25">
      <c r="A245" s="10"/>
      <c r="B245" s="10"/>
      <c r="C245" s="10"/>
      <c r="D245" s="10" t="s">
        <v>410</v>
      </c>
      <c r="E245" s="11">
        <f>E243</f>
        <v>20</v>
      </c>
      <c r="F245" s="11"/>
      <c r="G245" s="11"/>
      <c r="H245" s="12" cm="1">
        <f t="array" ref="H245">H243:H243</f>
        <v>1866114.0300000003</v>
      </c>
    </row>
    <row r="246" spans="1:8" s="2" customFormat="1" ht="19.5" customHeight="1" x14ac:dyDescent="0.25">
      <c r="A246" s="61" t="s">
        <v>48</v>
      </c>
      <c r="B246" s="61"/>
      <c r="C246" s="61"/>
      <c r="D246" s="18"/>
      <c r="E246" s="18"/>
      <c r="F246" s="18"/>
      <c r="G246" s="18"/>
      <c r="H246" s="18"/>
    </row>
    <row r="247" spans="1:8" s="2" customFormat="1" ht="17.25" customHeight="1" x14ac:dyDescent="0.25">
      <c r="A247" s="61" t="s">
        <v>252</v>
      </c>
      <c r="B247" s="61"/>
      <c r="C247" s="61"/>
      <c r="D247" s="61"/>
      <c r="E247" s="61"/>
      <c r="F247" s="61"/>
      <c r="G247" s="18"/>
      <c r="H247" s="18"/>
    </row>
    <row r="248" spans="1:8" s="2" customFormat="1" ht="39" x14ac:dyDescent="0.25">
      <c r="A248" s="62" t="s">
        <v>286</v>
      </c>
      <c r="B248" s="62" t="s">
        <v>3</v>
      </c>
      <c r="C248" s="62" t="s">
        <v>3</v>
      </c>
      <c r="D248" s="40" t="s">
        <v>254</v>
      </c>
      <c r="E248" s="41">
        <v>1</v>
      </c>
      <c r="F248" s="42">
        <v>24420</v>
      </c>
      <c r="G248" s="43" t="s">
        <v>10</v>
      </c>
      <c r="H248" s="42">
        <v>24420</v>
      </c>
    </row>
    <row r="249" spans="1:8" s="2" customFormat="1" ht="26.25" x14ac:dyDescent="0.25">
      <c r="A249" s="63" t="s">
        <v>287</v>
      </c>
      <c r="B249" s="63" t="s">
        <v>3</v>
      </c>
      <c r="C249" s="63" t="s">
        <v>3</v>
      </c>
      <c r="D249" s="24" t="s">
        <v>255</v>
      </c>
      <c r="E249" s="13">
        <v>1</v>
      </c>
      <c r="F249" s="14">
        <v>3801.96</v>
      </c>
      <c r="G249" s="25" t="s">
        <v>10</v>
      </c>
      <c r="H249" s="14">
        <v>3801.96</v>
      </c>
    </row>
    <row r="250" spans="1:8" s="2" customFormat="1" ht="39" x14ac:dyDescent="0.25">
      <c r="A250" s="63" t="s">
        <v>288</v>
      </c>
      <c r="B250" s="63" t="s">
        <v>3</v>
      </c>
      <c r="C250" s="63" t="s">
        <v>3</v>
      </c>
      <c r="D250" s="24" t="s">
        <v>256</v>
      </c>
      <c r="E250" s="13">
        <v>1</v>
      </c>
      <c r="F250" s="14">
        <v>39389</v>
      </c>
      <c r="G250" s="25" t="s">
        <v>10</v>
      </c>
      <c r="H250" s="14">
        <v>39389</v>
      </c>
    </row>
    <row r="251" spans="1:8" s="2" customFormat="1" ht="26.25" x14ac:dyDescent="0.25">
      <c r="A251" s="63" t="s">
        <v>289</v>
      </c>
      <c r="B251" s="63" t="s">
        <v>3</v>
      </c>
      <c r="C251" s="63" t="s">
        <v>3</v>
      </c>
      <c r="D251" s="24" t="s">
        <v>257</v>
      </c>
      <c r="E251" s="13">
        <v>1</v>
      </c>
      <c r="F251" s="14">
        <v>27005</v>
      </c>
      <c r="G251" s="25" t="s">
        <v>10</v>
      </c>
      <c r="H251" s="14">
        <v>27005</v>
      </c>
    </row>
    <row r="252" spans="1:8" s="2" customFormat="1" ht="39" x14ac:dyDescent="0.25">
      <c r="A252" s="63" t="s">
        <v>290</v>
      </c>
      <c r="B252" s="63" t="s">
        <v>3</v>
      </c>
      <c r="C252" s="63" t="s">
        <v>3</v>
      </c>
      <c r="D252" s="24" t="s">
        <v>258</v>
      </c>
      <c r="E252" s="13">
        <v>1</v>
      </c>
      <c r="F252" s="14">
        <v>16724.14</v>
      </c>
      <c r="G252" s="25" t="s">
        <v>10</v>
      </c>
      <c r="H252" s="14">
        <v>16724.14</v>
      </c>
    </row>
    <row r="253" spans="1:8" s="2" customFormat="1" ht="39" customHeight="1" x14ac:dyDescent="0.25">
      <c r="A253" s="63" t="s">
        <v>291</v>
      </c>
      <c r="B253" s="63" t="s">
        <v>3</v>
      </c>
      <c r="C253" s="63" t="s">
        <v>3</v>
      </c>
      <c r="D253" s="24" t="s">
        <v>259</v>
      </c>
      <c r="E253" s="13">
        <v>1</v>
      </c>
      <c r="F253" s="14">
        <v>5139.75</v>
      </c>
      <c r="G253" s="25" t="s">
        <v>10</v>
      </c>
      <c r="H253" s="14">
        <v>5139.75</v>
      </c>
    </row>
    <row r="254" spans="1:8" s="2" customFormat="1" ht="51.75" x14ac:dyDescent="0.25">
      <c r="A254" s="63" t="s">
        <v>292</v>
      </c>
      <c r="B254" s="63" t="s">
        <v>3</v>
      </c>
      <c r="C254" s="63" t="s">
        <v>3</v>
      </c>
      <c r="D254" s="24" t="s">
        <v>260</v>
      </c>
      <c r="E254" s="13">
        <v>1</v>
      </c>
      <c r="F254" s="14">
        <v>90082.9</v>
      </c>
      <c r="G254" s="25" t="s">
        <v>10</v>
      </c>
      <c r="H254" s="14">
        <v>90082.9</v>
      </c>
    </row>
    <row r="255" spans="1:8" s="2" customFormat="1" ht="51.75" x14ac:dyDescent="0.25">
      <c r="A255" s="63" t="s">
        <v>293</v>
      </c>
      <c r="B255" s="63" t="s">
        <v>3</v>
      </c>
      <c r="C255" s="63" t="s">
        <v>3</v>
      </c>
      <c r="D255" s="24" t="s">
        <v>261</v>
      </c>
      <c r="E255" s="13">
        <v>1</v>
      </c>
      <c r="F255" s="14">
        <v>96016.37</v>
      </c>
      <c r="G255" s="25" t="s">
        <v>10</v>
      </c>
      <c r="H255" s="14">
        <v>96016.37</v>
      </c>
    </row>
    <row r="256" spans="1:8" s="2" customFormat="1" ht="77.25" x14ac:dyDescent="0.25">
      <c r="A256" s="63" t="s">
        <v>294</v>
      </c>
      <c r="B256" s="63" t="s">
        <v>3</v>
      </c>
      <c r="C256" s="63" t="s">
        <v>3</v>
      </c>
      <c r="D256" s="24" t="s">
        <v>262</v>
      </c>
      <c r="E256" s="13">
        <v>1</v>
      </c>
      <c r="F256" s="14">
        <v>86808.08</v>
      </c>
      <c r="G256" s="25" t="s">
        <v>10</v>
      </c>
      <c r="H256" s="14">
        <v>86808.08</v>
      </c>
    </row>
    <row r="257" spans="1:8" s="2" customFormat="1" ht="64.5" x14ac:dyDescent="0.25">
      <c r="A257" s="63" t="s">
        <v>295</v>
      </c>
      <c r="B257" s="63" t="s">
        <v>3</v>
      </c>
      <c r="C257" s="63" t="s">
        <v>3</v>
      </c>
      <c r="D257" s="24" t="s">
        <v>263</v>
      </c>
      <c r="E257" s="13">
        <v>1</v>
      </c>
      <c r="F257" s="14">
        <v>84955.07</v>
      </c>
      <c r="G257" s="25" t="s">
        <v>10</v>
      </c>
      <c r="H257" s="14">
        <v>84955.07</v>
      </c>
    </row>
    <row r="258" spans="1:8" s="2" customFormat="1" ht="26.25" customHeight="1" x14ac:dyDescent="0.25">
      <c r="A258" s="63" t="s">
        <v>296</v>
      </c>
      <c r="B258" s="63" t="s">
        <v>3</v>
      </c>
      <c r="C258" s="63" t="s">
        <v>3</v>
      </c>
      <c r="D258" s="24" t="s">
        <v>264</v>
      </c>
      <c r="E258" s="13">
        <v>1</v>
      </c>
      <c r="F258" s="14">
        <v>104696.95</v>
      </c>
      <c r="G258" s="25" t="s">
        <v>10</v>
      </c>
      <c r="H258" s="14">
        <v>104696.95</v>
      </c>
    </row>
    <row r="259" spans="1:8" s="2" customFormat="1" ht="26.25" customHeight="1" x14ac:dyDescent="0.25">
      <c r="A259" s="63" t="s">
        <v>297</v>
      </c>
      <c r="B259" s="63" t="s">
        <v>3</v>
      </c>
      <c r="C259" s="63" t="s">
        <v>3</v>
      </c>
      <c r="D259" s="24" t="s">
        <v>265</v>
      </c>
      <c r="E259" s="13">
        <v>1</v>
      </c>
      <c r="F259" s="14">
        <v>4625.8599999999997</v>
      </c>
      <c r="G259" s="25" t="s">
        <v>10</v>
      </c>
      <c r="H259" s="14">
        <v>4625.8599999999997</v>
      </c>
    </row>
    <row r="260" spans="1:8" s="2" customFormat="1" ht="26.25" customHeight="1" x14ac:dyDescent="0.25">
      <c r="A260" s="63" t="s">
        <v>298</v>
      </c>
      <c r="B260" s="63" t="s">
        <v>3</v>
      </c>
      <c r="C260" s="63" t="s">
        <v>3</v>
      </c>
      <c r="D260" s="24" t="s">
        <v>266</v>
      </c>
      <c r="E260" s="13">
        <v>1</v>
      </c>
      <c r="F260" s="14">
        <v>4625.8599999999997</v>
      </c>
      <c r="G260" s="25" t="s">
        <v>10</v>
      </c>
      <c r="H260" s="14">
        <v>4625.8599999999997</v>
      </c>
    </row>
    <row r="261" spans="1:8" s="2" customFormat="1" ht="26.25" customHeight="1" x14ac:dyDescent="0.25">
      <c r="A261" s="63" t="s">
        <v>299</v>
      </c>
      <c r="B261" s="63" t="s">
        <v>3</v>
      </c>
      <c r="C261" s="63" t="s">
        <v>3</v>
      </c>
      <c r="D261" s="24" t="s">
        <v>267</v>
      </c>
      <c r="E261" s="13">
        <v>1</v>
      </c>
      <c r="F261" s="14">
        <v>55678</v>
      </c>
      <c r="G261" s="25" t="s">
        <v>10</v>
      </c>
      <c r="H261" s="14">
        <v>55678</v>
      </c>
    </row>
    <row r="262" spans="1:8" s="2" customFormat="1" ht="26.25" customHeight="1" x14ac:dyDescent="0.25">
      <c r="A262" s="63" t="s">
        <v>300</v>
      </c>
      <c r="B262" s="63" t="s">
        <v>3</v>
      </c>
      <c r="C262" s="63" t="s">
        <v>3</v>
      </c>
      <c r="D262" s="24" t="s">
        <v>1</v>
      </c>
      <c r="E262" s="13">
        <v>1</v>
      </c>
      <c r="F262" s="14">
        <v>75561.570000000007</v>
      </c>
      <c r="G262" s="25" t="s">
        <v>10</v>
      </c>
      <c r="H262" s="14">
        <v>75561.570000000007</v>
      </c>
    </row>
    <row r="263" spans="1:8" s="2" customFormat="1" ht="39" customHeight="1" x14ac:dyDescent="0.25">
      <c r="A263" s="63" t="s">
        <v>301</v>
      </c>
      <c r="B263" s="63" t="s">
        <v>3</v>
      </c>
      <c r="C263" s="63" t="s">
        <v>3</v>
      </c>
      <c r="D263" s="24" t="s">
        <v>268</v>
      </c>
      <c r="E263" s="13">
        <v>1</v>
      </c>
      <c r="F263" s="14">
        <v>5640</v>
      </c>
      <c r="G263" s="25" t="s">
        <v>10</v>
      </c>
      <c r="H263" s="14">
        <v>5640</v>
      </c>
    </row>
    <row r="264" spans="1:8" s="2" customFormat="1" ht="26.25" customHeight="1" x14ac:dyDescent="0.25">
      <c r="A264" s="63" t="s">
        <v>302</v>
      </c>
      <c r="B264" s="63" t="s">
        <v>3</v>
      </c>
      <c r="C264" s="63" t="s">
        <v>3</v>
      </c>
      <c r="D264" s="24" t="s">
        <v>269</v>
      </c>
      <c r="E264" s="13">
        <v>1</v>
      </c>
      <c r="F264" s="14">
        <v>76576.820000000007</v>
      </c>
      <c r="G264" s="25" t="s">
        <v>10</v>
      </c>
      <c r="H264" s="14">
        <v>76576.820000000007</v>
      </c>
    </row>
    <row r="265" spans="1:8" s="2" customFormat="1" ht="15" customHeight="1" x14ac:dyDescent="0.25">
      <c r="A265" s="63" t="s">
        <v>303</v>
      </c>
      <c r="B265" s="63" t="s">
        <v>3</v>
      </c>
      <c r="C265" s="63" t="s">
        <v>3</v>
      </c>
      <c r="D265" s="24" t="s">
        <v>270</v>
      </c>
      <c r="E265" s="13">
        <v>1</v>
      </c>
      <c r="F265" s="14">
        <v>82587.600000000006</v>
      </c>
      <c r="G265" s="25" t="s">
        <v>10</v>
      </c>
      <c r="H265" s="14">
        <v>82587.600000000006</v>
      </c>
    </row>
    <row r="266" spans="1:8" s="2" customFormat="1" ht="26.25" customHeight="1" x14ac:dyDescent="0.25">
      <c r="A266" s="63" t="s">
        <v>304</v>
      </c>
      <c r="B266" s="63" t="s">
        <v>3</v>
      </c>
      <c r="C266" s="63" t="s">
        <v>3</v>
      </c>
      <c r="D266" s="24" t="s">
        <v>271</v>
      </c>
      <c r="E266" s="13">
        <v>1</v>
      </c>
      <c r="F266" s="14">
        <v>25150</v>
      </c>
      <c r="G266" s="25" t="s">
        <v>10</v>
      </c>
      <c r="H266" s="14">
        <v>25150</v>
      </c>
    </row>
    <row r="267" spans="1:8" s="2" customFormat="1" ht="26.25" x14ac:dyDescent="0.25">
      <c r="A267" s="63" t="s">
        <v>305</v>
      </c>
      <c r="B267" s="63" t="s">
        <v>3</v>
      </c>
      <c r="C267" s="63" t="s">
        <v>3</v>
      </c>
      <c r="D267" s="24" t="s">
        <v>272</v>
      </c>
      <c r="E267" s="13">
        <v>1</v>
      </c>
      <c r="F267" s="14">
        <v>47050</v>
      </c>
      <c r="G267" s="25" t="s">
        <v>10</v>
      </c>
      <c r="H267" s="14">
        <v>47050</v>
      </c>
    </row>
    <row r="268" spans="1:8" s="2" customFormat="1" ht="26.25" x14ac:dyDescent="0.25">
      <c r="A268" s="63" t="s">
        <v>306</v>
      </c>
      <c r="B268" s="63" t="s">
        <v>3</v>
      </c>
      <c r="C268" s="63" t="s">
        <v>3</v>
      </c>
      <c r="D268" s="24" t="s">
        <v>273</v>
      </c>
      <c r="E268" s="13">
        <v>1</v>
      </c>
      <c r="F268" s="14">
        <v>83058.62</v>
      </c>
      <c r="G268" s="25" t="s">
        <v>10</v>
      </c>
      <c r="H268" s="14">
        <v>83058.62</v>
      </c>
    </row>
    <row r="269" spans="1:8" s="2" customFormat="1" ht="26.25" x14ac:dyDescent="0.25">
      <c r="A269" s="63" t="s">
        <v>307</v>
      </c>
      <c r="B269" s="63" t="s">
        <v>3</v>
      </c>
      <c r="C269" s="63" t="s">
        <v>3</v>
      </c>
      <c r="D269" s="24" t="s">
        <v>274</v>
      </c>
      <c r="E269" s="13">
        <v>1</v>
      </c>
      <c r="F269" s="14">
        <v>32719.83</v>
      </c>
      <c r="G269" s="25" t="s">
        <v>10</v>
      </c>
      <c r="H269" s="14">
        <v>32719.83</v>
      </c>
    </row>
    <row r="270" spans="1:8" s="2" customFormat="1" ht="21" customHeight="1" x14ac:dyDescent="0.25">
      <c r="A270" s="63" t="s">
        <v>308</v>
      </c>
      <c r="B270" s="63" t="s">
        <v>3</v>
      </c>
      <c r="C270" s="63" t="s">
        <v>3</v>
      </c>
      <c r="D270" s="24" t="s">
        <v>275</v>
      </c>
      <c r="E270" s="13">
        <v>1</v>
      </c>
      <c r="F270" s="14">
        <v>10000</v>
      </c>
      <c r="G270" s="25" t="s">
        <v>10</v>
      </c>
      <c r="H270" s="14">
        <v>10000</v>
      </c>
    </row>
    <row r="271" spans="1:8" s="2" customFormat="1" ht="19.5" customHeight="1" x14ac:dyDescent="0.25">
      <c r="A271" s="63" t="s">
        <v>309</v>
      </c>
      <c r="B271" s="63" t="s">
        <v>3</v>
      </c>
      <c r="C271" s="63" t="s">
        <v>3</v>
      </c>
      <c r="D271" s="24" t="s">
        <v>276</v>
      </c>
      <c r="E271" s="13">
        <v>1</v>
      </c>
      <c r="F271" s="14">
        <v>32468.97</v>
      </c>
      <c r="G271" s="25" t="s">
        <v>10</v>
      </c>
      <c r="H271" s="14">
        <v>32468.97</v>
      </c>
    </row>
    <row r="272" spans="1:8" s="2" customFormat="1" ht="26.25" x14ac:dyDescent="0.25">
      <c r="A272" s="63" t="s">
        <v>310</v>
      </c>
      <c r="B272" s="63" t="s">
        <v>3</v>
      </c>
      <c r="C272" s="63" t="s">
        <v>3</v>
      </c>
      <c r="D272" s="24" t="s">
        <v>280</v>
      </c>
      <c r="E272" s="13">
        <v>1</v>
      </c>
      <c r="F272" s="14">
        <v>151513.70000000001</v>
      </c>
      <c r="G272" s="25" t="s">
        <v>10</v>
      </c>
      <c r="H272" s="14">
        <v>151513.70000000001</v>
      </c>
    </row>
    <row r="273" spans="1:8" s="2" customFormat="1" ht="26.25" customHeight="1" x14ac:dyDescent="0.25">
      <c r="A273" s="63" t="s">
        <v>311</v>
      </c>
      <c r="B273" s="63" t="s">
        <v>3</v>
      </c>
      <c r="C273" s="63" t="s">
        <v>3</v>
      </c>
      <c r="D273" s="24" t="s">
        <v>279</v>
      </c>
      <c r="E273" s="13">
        <v>1</v>
      </c>
      <c r="F273" s="14">
        <v>16000</v>
      </c>
      <c r="G273" s="25" t="s">
        <v>10</v>
      </c>
      <c r="H273" s="14">
        <v>16000</v>
      </c>
    </row>
    <row r="274" spans="1:8" s="2" customFormat="1" ht="39" customHeight="1" x14ac:dyDescent="0.25">
      <c r="A274" s="63" t="s">
        <v>312</v>
      </c>
      <c r="B274" s="63" t="s">
        <v>3</v>
      </c>
      <c r="C274" s="63" t="s">
        <v>3</v>
      </c>
      <c r="D274" s="24" t="s">
        <v>277</v>
      </c>
      <c r="E274" s="13">
        <v>1</v>
      </c>
      <c r="F274" s="14">
        <v>6200</v>
      </c>
      <c r="G274" s="25" t="s">
        <v>10</v>
      </c>
      <c r="H274" s="14">
        <v>6200</v>
      </c>
    </row>
    <row r="275" spans="1:8" s="2" customFormat="1" ht="26.25" x14ac:dyDescent="0.25">
      <c r="A275" s="63" t="s">
        <v>313</v>
      </c>
      <c r="B275" s="63" t="s">
        <v>3</v>
      </c>
      <c r="C275" s="63" t="s">
        <v>3</v>
      </c>
      <c r="D275" s="24" t="s">
        <v>281</v>
      </c>
      <c r="E275" s="13">
        <v>1</v>
      </c>
      <c r="F275" s="14">
        <v>171521.53200000001</v>
      </c>
      <c r="G275" s="25" t="s">
        <v>10</v>
      </c>
      <c r="H275" s="14">
        <v>171521.53</v>
      </c>
    </row>
    <row r="276" spans="1:8" s="2" customFormat="1" ht="26.25" customHeight="1" x14ac:dyDescent="0.25">
      <c r="A276" s="63" t="s">
        <v>314</v>
      </c>
      <c r="B276" s="63" t="s">
        <v>3</v>
      </c>
      <c r="C276" s="63" t="s">
        <v>3</v>
      </c>
      <c r="D276" s="24" t="s">
        <v>282</v>
      </c>
      <c r="E276" s="13">
        <v>1</v>
      </c>
      <c r="F276" s="14">
        <v>156096.66</v>
      </c>
      <c r="G276" s="25" t="s">
        <v>10</v>
      </c>
      <c r="H276" s="14">
        <v>156096.66</v>
      </c>
    </row>
    <row r="277" spans="1:8" s="2" customFormat="1" ht="26.25" x14ac:dyDescent="0.25">
      <c r="A277" s="63" t="s">
        <v>315</v>
      </c>
      <c r="B277" s="63" t="s">
        <v>3</v>
      </c>
      <c r="C277" s="63" t="s">
        <v>3</v>
      </c>
      <c r="D277" s="24" t="s">
        <v>283</v>
      </c>
      <c r="E277" s="13">
        <v>1</v>
      </c>
      <c r="F277" s="14">
        <v>156096.66</v>
      </c>
      <c r="G277" s="25" t="s">
        <v>10</v>
      </c>
      <c r="H277" s="14">
        <v>156096.66</v>
      </c>
    </row>
    <row r="278" spans="1:8" s="2" customFormat="1" ht="39" x14ac:dyDescent="0.25">
      <c r="A278" s="63" t="s">
        <v>316</v>
      </c>
      <c r="B278" s="63" t="s">
        <v>3</v>
      </c>
      <c r="C278" s="63" t="s">
        <v>3</v>
      </c>
      <c r="D278" s="24" t="s">
        <v>284</v>
      </c>
      <c r="E278" s="13">
        <v>1</v>
      </c>
      <c r="F278" s="14">
        <v>202257</v>
      </c>
      <c r="G278" s="25" t="s">
        <v>10</v>
      </c>
      <c r="H278" s="14">
        <v>202257</v>
      </c>
    </row>
    <row r="279" spans="1:8" s="2" customFormat="1" ht="39" x14ac:dyDescent="0.25">
      <c r="A279" s="63" t="s">
        <v>317</v>
      </c>
      <c r="B279" s="63" t="s">
        <v>3</v>
      </c>
      <c r="C279" s="63" t="s">
        <v>3</v>
      </c>
      <c r="D279" s="24" t="s">
        <v>285</v>
      </c>
      <c r="E279" s="13">
        <v>1</v>
      </c>
      <c r="F279" s="14">
        <v>182781</v>
      </c>
      <c r="G279" s="25" t="s">
        <v>10</v>
      </c>
      <c r="H279" s="14">
        <v>182781</v>
      </c>
    </row>
    <row r="280" spans="1:8" s="2" customFormat="1" ht="39" x14ac:dyDescent="0.25">
      <c r="A280" s="63" t="s">
        <v>318</v>
      </c>
      <c r="B280" s="63" t="s">
        <v>3</v>
      </c>
      <c r="C280" s="63" t="s">
        <v>3</v>
      </c>
      <c r="D280" s="24" t="s">
        <v>285</v>
      </c>
      <c r="E280" s="13">
        <v>1</v>
      </c>
      <c r="F280" s="14">
        <v>182781</v>
      </c>
      <c r="G280" s="25" t="s">
        <v>10</v>
      </c>
      <c r="H280" s="14">
        <v>182781</v>
      </c>
    </row>
    <row r="281" spans="1:8" s="2" customFormat="1" ht="77.25" x14ac:dyDescent="0.25">
      <c r="A281" s="65" t="s">
        <v>380</v>
      </c>
      <c r="B281" s="65" t="s">
        <v>3</v>
      </c>
      <c r="C281" s="65" t="s">
        <v>3</v>
      </c>
      <c r="D281" s="19" t="s">
        <v>381</v>
      </c>
      <c r="E281" s="20">
        <v>1</v>
      </c>
      <c r="F281" s="21">
        <v>30740</v>
      </c>
      <c r="G281" s="22" t="s">
        <v>10</v>
      </c>
      <c r="H281" s="21">
        <f>F281</f>
        <v>30740</v>
      </c>
    </row>
    <row r="282" spans="1:8" s="2" customFormat="1" ht="21" customHeight="1" x14ac:dyDescent="0.25">
      <c r="A282" s="5"/>
      <c r="B282" s="5"/>
      <c r="C282" s="5"/>
      <c r="D282" s="6" t="s">
        <v>253</v>
      </c>
      <c r="E282" s="44">
        <f>SUM(E248+E249+E250+E251+E252+E253+E254+E255+E256+E257+E258+E259+E260+E261+E262+E263+E264+E265+E266+E267+E268+E269+E270+E271+E272+E273+E274+E275+E276+E277+E278+E279+E280+E281)</f>
        <v>34</v>
      </c>
      <c r="F282" s="44"/>
      <c r="G282" s="44"/>
      <c r="H282" s="45">
        <f>SUM(H248+H249+H250+H251+H252+H253+H254+H255+H256+H257+H258+H259+H260+H261+H262+H263+H264+H265+H266+H267+H268+H269+H270+H271+H272+H273+H274+H275+H276+H277+H278+H279+H280+H281)</f>
        <v>2370769.9</v>
      </c>
    </row>
    <row r="283" spans="1:8" s="2" customFormat="1" x14ac:dyDescent="0.25">
      <c r="A283" s="38"/>
      <c r="B283" s="38"/>
      <c r="C283" s="38"/>
      <c r="D283" s="27"/>
      <c r="E283" s="28"/>
      <c r="F283" s="21"/>
      <c r="G283" s="29"/>
      <c r="H283" s="21"/>
    </row>
    <row r="284" spans="1:8" s="2" customFormat="1" ht="23.25" customHeight="1" x14ac:dyDescent="0.25">
      <c r="A284" s="61" t="s">
        <v>482</v>
      </c>
      <c r="B284" s="61"/>
      <c r="C284" s="61"/>
      <c r="D284" s="61"/>
      <c r="E284" s="61"/>
      <c r="F284" s="61"/>
      <c r="G284" s="61"/>
      <c r="H284" s="61"/>
    </row>
    <row r="285" spans="1:8" s="2" customFormat="1" ht="39" x14ac:dyDescent="0.25">
      <c r="A285" s="62" t="s">
        <v>16</v>
      </c>
      <c r="B285" s="62"/>
      <c r="C285" s="62"/>
      <c r="D285" s="40" t="s">
        <v>483</v>
      </c>
      <c r="E285" s="41">
        <v>1</v>
      </c>
      <c r="F285" s="42">
        <v>65500</v>
      </c>
      <c r="G285" s="43" t="s">
        <v>10</v>
      </c>
      <c r="H285" s="42">
        <f>F285</f>
        <v>65500</v>
      </c>
    </row>
    <row r="286" spans="1:8" s="2" customFormat="1" ht="23.25" customHeight="1" x14ac:dyDescent="0.25">
      <c r="A286" s="9"/>
      <c r="B286" s="9"/>
      <c r="C286" s="9"/>
      <c r="D286" s="10" t="s">
        <v>481</v>
      </c>
      <c r="E286" s="31">
        <f>E285</f>
        <v>1</v>
      </c>
      <c r="F286" s="31"/>
      <c r="G286" s="31"/>
      <c r="H286" s="12">
        <f>H285</f>
        <v>65500</v>
      </c>
    </row>
    <row r="287" spans="1:8" s="2" customFormat="1" x14ac:dyDescent="0.25">
      <c r="A287" s="9"/>
      <c r="B287" s="9"/>
      <c r="C287" s="9"/>
      <c r="D287" s="10"/>
      <c r="E287" s="31"/>
      <c r="F287" s="31"/>
      <c r="G287" s="31"/>
      <c r="H287" s="12"/>
    </row>
    <row r="288" spans="1:8" s="2" customFormat="1" ht="27.75" customHeight="1" x14ac:dyDescent="0.25">
      <c r="A288" s="61" t="s">
        <v>378</v>
      </c>
      <c r="B288" s="61"/>
      <c r="C288" s="61"/>
      <c r="D288" s="61"/>
      <c r="E288" s="61"/>
      <c r="F288" s="61"/>
      <c r="G288" s="61"/>
      <c r="H288" s="61"/>
    </row>
    <row r="289" spans="1:8" s="2" customFormat="1" ht="26.25" customHeight="1" x14ac:dyDescent="0.25">
      <c r="A289" s="63" t="s">
        <v>392</v>
      </c>
      <c r="B289" s="63" t="s">
        <v>2</v>
      </c>
      <c r="C289" s="63" t="s">
        <v>2</v>
      </c>
      <c r="D289" s="24" t="s">
        <v>382</v>
      </c>
      <c r="E289" s="13">
        <v>1</v>
      </c>
      <c r="F289" s="14">
        <v>3204.42</v>
      </c>
      <c r="G289" s="25" t="s">
        <v>10</v>
      </c>
      <c r="H289" s="14">
        <v>3204.42</v>
      </c>
    </row>
    <row r="290" spans="1:8" s="2" customFormat="1" ht="18.75" customHeight="1" x14ac:dyDescent="0.25">
      <c r="A290" s="63" t="s">
        <v>393</v>
      </c>
      <c r="B290" s="63" t="s">
        <v>2</v>
      </c>
      <c r="C290" s="63" t="s">
        <v>2</v>
      </c>
      <c r="D290" s="24" t="s">
        <v>383</v>
      </c>
      <c r="E290" s="13">
        <v>1</v>
      </c>
      <c r="F290" s="14">
        <v>3275.01</v>
      </c>
      <c r="G290" s="25" t="s">
        <v>10</v>
      </c>
      <c r="H290" s="14">
        <v>3275.01</v>
      </c>
    </row>
    <row r="291" spans="1:8" s="2" customFormat="1" ht="26.25" x14ac:dyDescent="0.25">
      <c r="A291" s="63" t="s">
        <v>394</v>
      </c>
      <c r="B291" s="63" t="s">
        <v>2</v>
      </c>
      <c r="C291" s="63" t="s">
        <v>2</v>
      </c>
      <c r="D291" s="24" t="s">
        <v>384</v>
      </c>
      <c r="E291" s="13">
        <v>1</v>
      </c>
      <c r="F291" s="14">
        <v>5171.5600000000004</v>
      </c>
      <c r="G291" s="25" t="s">
        <v>10</v>
      </c>
      <c r="H291" s="14">
        <v>5171.5600000000004</v>
      </c>
    </row>
    <row r="292" spans="1:8" s="2" customFormat="1" ht="26.25" x14ac:dyDescent="0.25">
      <c r="A292" s="63" t="s">
        <v>395</v>
      </c>
      <c r="B292" s="63" t="s">
        <v>2</v>
      </c>
      <c r="C292" s="63" t="s">
        <v>2</v>
      </c>
      <c r="D292" s="24" t="s">
        <v>385</v>
      </c>
      <c r="E292" s="13">
        <v>1</v>
      </c>
      <c r="F292" s="14">
        <v>6800.875</v>
      </c>
      <c r="G292" s="25" t="s">
        <v>10</v>
      </c>
      <c r="H292" s="14">
        <v>6800.875</v>
      </c>
    </row>
    <row r="293" spans="1:8" s="2" customFormat="1" ht="26.25" x14ac:dyDescent="0.25">
      <c r="A293" s="63" t="s">
        <v>396</v>
      </c>
      <c r="B293" s="63" t="s">
        <v>2</v>
      </c>
      <c r="C293" s="63" t="s">
        <v>2</v>
      </c>
      <c r="D293" s="24" t="s">
        <v>385</v>
      </c>
      <c r="E293" s="13">
        <v>1</v>
      </c>
      <c r="F293" s="14">
        <v>6800.875</v>
      </c>
      <c r="G293" s="25" t="s">
        <v>10</v>
      </c>
      <c r="H293" s="14">
        <v>6800.875</v>
      </c>
    </row>
    <row r="294" spans="1:8" s="2" customFormat="1" ht="20.25" customHeight="1" x14ac:dyDescent="0.25">
      <c r="A294" s="63" t="s">
        <v>397</v>
      </c>
      <c r="B294" s="63" t="s">
        <v>2</v>
      </c>
      <c r="C294" s="63" t="s">
        <v>2</v>
      </c>
      <c r="D294" s="24" t="s">
        <v>386</v>
      </c>
      <c r="E294" s="13">
        <v>1</v>
      </c>
      <c r="F294" s="14">
        <v>6800.87</v>
      </c>
      <c r="G294" s="25" t="s">
        <v>10</v>
      </c>
      <c r="H294" s="14">
        <v>6800.87</v>
      </c>
    </row>
    <row r="295" spans="1:8" s="2" customFormat="1" ht="15" customHeight="1" x14ac:dyDescent="0.25">
      <c r="A295" s="63" t="s">
        <v>398</v>
      </c>
      <c r="B295" s="63" t="s">
        <v>2</v>
      </c>
      <c r="C295" s="63" t="s">
        <v>2</v>
      </c>
      <c r="D295" s="24" t="s">
        <v>387</v>
      </c>
      <c r="E295" s="13">
        <v>1</v>
      </c>
      <c r="F295" s="14">
        <v>7326.72</v>
      </c>
      <c r="G295" s="25" t="s">
        <v>10</v>
      </c>
      <c r="H295" s="14">
        <v>7326.72</v>
      </c>
    </row>
    <row r="296" spans="1:8" s="2" customFormat="1" ht="26.25" x14ac:dyDescent="0.25">
      <c r="A296" s="63" t="s">
        <v>399</v>
      </c>
      <c r="B296" s="63" t="s">
        <v>2</v>
      </c>
      <c r="C296" s="63" t="s">
        <v>2</v>
      </c>
      <c r="D296" s="24" t="s">
        <v>385</v>
      </c>
      <c r="E296" s="13">
        <v>1</v>
      </c>
      <c r="F296" s="14">
        <v>8016.38</v>
      </c>
      <c r="G296" s="25" t="s">
        <v>10</v>
      </c>
      <c r="H296" s="14">
        <v>8016.38</v>
      </c>
    </row>
    <row r="297" spans="1:8" s="2" customFormat="1" ht="27.75" customHeight="1" x14ac:dyDescent="0.25">
      <c r="A297" s="63" t="s">
        <v>400</v>
      </c>
      <c r="B297" s="63" t="s">
        <v>2</v>
      </c>
      <c r="C297" s="63" t="s">
        <v>2</v>
      </c>
      <c r="D297" s="24" t="s">
        <v>388</v>
      </c>
      <c r="E297" s="13">
        <v>1</v>
      </c>
      <c r="F297" s="14">
        <v>9740.5300000000007</v>
      </c>
      <c r="G297" s="25" t="s">
        <v>10</v>
      </c>
      <c r="H297" s="14">
        <f t="shared" ref="H297:H302" si="7">F297</f>
        <v>9740.5300000000007</v>
      </c>
    </row>
    <row r="298" spans="1:8" s="2" customFormat="1" ht="27.75" customHeight="1" x14ac:dyDescent="0.25">
      <c r="A298" s="63" t="s">
        <v>401</v>
      </c>
      <c r="B298" s="63" t="s">
        <v>2</v>
      </c>
      <c r="C298" s="63" t="s">
        <v>2</v>
      </c>
      <c r="D298" s="24" t="s">
        <v>388</v>
      </c>
      <c r="E298" s="13">
        <v>1</v>
      </c>
      <c r="F298" s="14">
        <v>9740.5300000000007</v>
      </c>
      <c r="G298" s="25" t="s">
        <v>10</v>
      </c>
      <c r="H298" s="14">
        <f t="shared" si="7"/>
        <v>9740.5300000000007</v>
      </c>
    </row>
    <row r="299" spans="1:8" s="2" customFormat="1" ht="27" customHeight="1" x14ac:dyDescent="0.25">
      <c r="A299" s="63" t="s">
        <v>402</v>
      </c>
      <c r="B299" s="63" t="s">
        <v>2</v>
      </c>
      <c r="C299" s="63" t="s">
        <v>2</v>
      </c>
      <c r="D299" s="24" t="s">
        <v>389</v>
      </c>
      <c r="E299" s="13">
        <v>1</v>
      </c>
      <c r="F299" s="14">
        <v>9740.52</v>
      </c>
      <c r="G299" s="25" t="s">
        <v>10</v>
      </c>
      <c r="H299" s="14">
        <f t="shared" si="7"/>
        <v>9740.52</v>
      </c>
    </row>
    <row r="300" spans="1:8" s="2" customFormat="1" ht="26.25" x14ac:dyDescent="0.25">
      <c r="A300" s="63" t="s">
        <v>403</v>
      </c>
      <c r="B300" s="63" t="s">
        <v>2</v>
      </c>
      <c r="C300" s="63" t="s">
        <v>2</v>
      </c>
      <c r="D300" s="24" t="s">
        <v>390</v>
      </c>
      <c r="E300" s="13">
        <v>1</v>
      </c>
      <c r="F300" s="14">
        <v>10098.290000000001</v>
      </c>
      <c r="G300" s="25" t="s">
        <v>10</v>
      </c>
      <c r="H300" s="14">
        <f t="shared" si="7"/>
        <v>10098.290000000001</v>
      </c>
    </row>
    <row r="301" spans="1:8" s="2" customFormat="1" ht="39" x14ac:dyDescent="0.25">
      <c r="A301" s="63" t="s">
        <v>404</v>
      </c>
      <c r="B301" s="63" t="s">
        <v>2</v>
      </c>
      <c r="C301" s="63" t="s">
        <v>2</v>
      </c>
      <c r="D301" s="24" t="s">
        <v>391</v>
      </c>
      <c r="E301" s="13">
        <v>1</v>
      </c>
      <c r="F301" s="14">
        <v>12267.24</v>
      </c>
      <c r="G301" s="25" t="s">
        <v>10</v>
      </c>
      <c r="H301" s="14">
        <f t="shared" si="7"/>
        <v>12267.24</v>
      </c>
    </row>
    <row r="302" spans="1:8" s="2" customFormat="1" ht="31.5" customHeight="1" x14ac:dyDescent="0.25">
      <c r="A302" s="65" t="s">
        <v>405</v>
      </c>
      <c r="B302" s="65" t="s">
        <v>2</v>
      </c>
      <c r="C302" s="65" t="s">
        <v>2</v>
      </c>
      <c r="D302" s="19" t="s">
        <v>406</v>
      </c>
      <c r="E302" s="20">
        <v>1</v>
      </c>
      <c r="F302" s="21">
        <v>8188.81</v>
      </c>
      <c r="G302" s="22" t="s">
        <v>10</v>
      </c>
      <c r="H302" s="21">
        <f t="shared" si="7"/>
        <v>8188.81</v>
      </c>
    </row>
    <row r="303" spans="1:8" s="2" customFormat="1" ht="23.25" customHeight="1" x14ac:dyDescent="0.25">
      <c r="A303" s="9"/>
      <c r="B303" s="9"/>
      <c r="C303" s="9"/>
      <c r="D303" s="10" t="s">
        <v>379</v>
      </c>
      <c r="E303" s="31">
        <f>SUM(E289+E290+E291+E292+E293+E294+E295+E296+E297+E298+E299+E300+E301+E302)</f>
        <v>14</v>
      </c>
      <c r="F303" s="31"/>
      <c r="G303" s="31"/>
      <c r="H303" s="12">
        <f>SUM(H289+H290+H291+H292+H293+H294+H295+H296+H297+H298+H299+H300+H301+H302)</f>
        <v>107172.63000000002</v>
      </c>
    </row>
    <row r="304" spans="1:8" s="2" customFormat="1" x14ac:dyDescent="0.25">
      <c r="A304" s="26"/>
      <c r="B304" s="26"/>
      <c r="C304" s="26"/>
      <c r="D304" s="27"/>
      <c r="E304" s="28"/>
      <c r="F304" s="21"/>
      <c r="G304" s="29"/>
      <c r="H304" s="21"/>
    </row>
    <row r="305" spans="1:8" s="2" customFormat="1" ht="23.25" customHeight="1" x14ac:dyDescent="0.25">
      <c r="A305" s="61" t="s">
        <v>457</v>
      </c>
      <c r="B305" s="61"/>
      <c r="C305" s="61"/>
      <c r="D305" s="61"/>
      <c r="E305" s="61"/>
      <c r="F305" s="61"/>
      <c r="G305" s="61"/>
      <c r="H305" s="61"/>
    </row>
    <row r="306" spans="1:8" s="2" customFormat="1" ht="26.25" customHeight="1" x14ac:dyDescent="0.25">
      <c r="A306" s="62" t="s">
        <v>464</v>
      </c>
      <c r="B306" s="62" t="s">
        <v>5</v>
      </c>
      <c r="C306" s="62" t="s">
        <v>5</v>
      </c>
      <c r="D306" s="40" t="s">
        <v>458</v>
      </c>
      <c r="E306" s="41">
        <v>1</v>
      </c>
      <c r="F306" s="42">
        <v>3234.19</v>
      </c>
      <c r="G306" s="43" t="s">
        <v>10</v>
      </c>
      <c r="H306" s="42">
        <v>3234.19</v>
      </c>
    </row>
    <row r="307" spans="1:8" s="2" customFormat="1" ht="26.25" x14ac:dyDescent="0.25">
      <c r="A307" s="62" t="s">
        <v>465</v>
      </c>
      <c r="B307" s="62" t="s">
        <v>5</v>
      </c>
      <c r="C307" s="62" t="s">
        <v>5</v>
      </c>
      <c r="D307" s="40" t="s">
        <v>459</v>
      </c>
      <c r="E307" s="41">
        <v>1</v>
      </c>
      <c r="F307" s="42">
        <v>6064.8</v>
      </c>
      <c r="G307" s="43" t="s">
        <v>10</v>
      </c>
      <c r="H307" s="42">
        <v>6064.8</v>
      </c>
    </row>
    <row r="308" spans="1:8" s="2" customFormat="1" x14ac:dyDescent="0.25">
      <c r="A308" s="63" t="s">
        <v>466</v>
      </c>
      <c r="B308" s="63" t="s">
        <v>5</v>
      </c>
      <c r="C308" s="63" t="s">
        <v>5</v>
      </c>
      <c r="D308" s="24" t="s">
        <v>460</v>
      </c>
      <c r="E308" s="13">
        <v>1</v>
      </c>
      <c r="F308" s="14">
        <v>4309.2</v>
      </c>
      <c r="G308" s="25" t="s">
        <v>10</v>
      </c>
      <c r="H308" s="14">
        <v>4309.2</v>
      </c>
    </row>
    <row r="309" spans="1:8" s="2" customFormat="1" x14ac:dyDescent="0.25">
      <c r="A309" s="63" t="s">
        <v>467</v>
      </c>
      <c r="B309" s="63" t="s">
        <v>5</v>
      </c>
      <c r="C309" s="63" t="s">
        <v>5</v>
      </c>
      <c r="D309" s="24" t="s">
        <v>461</v>
      </c>
      <c r="E309" s="13">
        <v>1</v>
      </c>
      <c r="F309" s="14">
        <v>6493.82</v>
      </c>
      <c r="G309" s="25" t="s">
        <v>10</v>
      </c>
      <c r="H309" s="14">
        <v>6493.82</v>
      </c>
    </row>
    <row r="310" spans="1:8" s="2" customFormat="1" ht="26.25" customHeight="1" x14ac:dyDescent="0.25">
      <c r="A310" s="63" t="s">
        <v>468</v>
      </c>
      <c r="B310" s="63" t="s">
        <v>5</v>
      </c>
      <c r="C310" s="63" t="s">
        <v>5</v>
      </c>
      <c r="D310" s="24" t="s">
        <v>463</v>
      </c>
      <c r="E310" s="13">
        <v>1</v>
      </c>
      <c r="F310" s="14">
        <v>9500</v>
      </c>
      <c r="G310" s="25" t="s">
        <v>10</v>
      </c>
      <c r="H310" s="14">
        <v>9500</v>
      </c>
    </row>
    <row r="311" spans="1:8" s="2" customFormat="1" x14ac:dyDescent="0.25">
      <c r="A311" s="9"/>
      <c r="B311" s="9"/>
      <c r="C311" s="9"/>
      <c r="D311" s="10" t="s">
        <v>462</v>
      </c>
      <c r="E311" s="31">
        <f>SUM(E306+E307+E308+E309+E310)</f>
        <v>5</v>
      </c>
      <c r="F311" s="31"/>
      <c r="G311" s="31"/>
      <c r="H311" s="12">
        <f>SUM(H306+H307+H308+H309+H310)</f>
        <v>29602.01</v>
      </c>
    </row>
    <row r="312" spans="1:8" s="2" customFormat="1" ht="11.25" customHeight="1" x14ac:dyDescent="0.25">
      <c r="A312" s="78"/>
      <c r="B312" s="78"/>
      <c r="C312" s="78"/>
      <c r="D312" s="27"/>
      <c r="E312" s="28"/>
      <c r="F312" s="21"/>
      <c r="G312" s="29"/>
      <c r="H312" s="21"/>
    </row>
    <row r="313" spans="1:8" s="2" customFormat="1" ht="21" customHeight="1" x14ac:dyDescent="0.25">
      <c r="A313" s="61" t="s">
        <v>516</v>
      </c>
      <c r="B313" s="61"/>
      <c r="C313" s="61"/>
      <c r="D313" s="61"/>
      <c r="E313" s="61"/>
      <c r="F313" s="61"/>
      <c r="G313" s="61"/>
      <c r="H313" s="61"/>
    </row>
    <row r="314" spans="1:8" s="2" customFormat="1" ht="26.25" customHeight="1" x14ac:dyDescent="0.25">
      <c r="A314" s="62" t="s">
        <v>172</v>
      </c>
      <c r="B314" s="62" t="s">
        <v>6</v>
      </c>
      <c r="C314" s="62" t="s">
        <v>6</v>
      </c>
      <c r="D314" s="40" t="s">
        <v>72</v>
      </c>
      <c r="E314" s="41">
        <v>1</v>
      </c>
      <c r="F314" s="42">
        <v>53431.55</v>
      </c>
      <c r="G314" s="43" t="s">
        <v>10</v>
      </c>
      <c r="H314" s="42">
        <v>53431.55</v>
      </c>
    </row>
    <row r="315" spans="1:8" s="2" customFormat="1" ht="26.25" customHeight="1" x14ac:dyDescent="0.25">
      <c r="A315" s="63" t="s">
        <v>173</v>
      </c>
      <c r="B315" s="63" t="s">
        <v>6</v>
      </c>
      <c r="C315" s="63" t="s">
        <v>6</v>
      </c>
      <c r="D315" s="24" t="s">
        <v>73</v>
      </c>
      <c r="E315" s="13">
        <v>1</v>
      </c>
      <c r="F315" s="14">
        <v>7199</v>
      </c>
      <c r="G315" s="25" t="s">
        <v>10</v>
      </c>
      <c r="H315" s="14">
        <v>7199</v>
      </c>
    </row>
    <row r="316" spans="1:8" s="2" customFormat="1" ht="26.25" customHeight="1" x14ac:dyDescent="0.25">
      <c r="A316" s="63" t="s">
        <v>174</v>
      </c>
      <c r="B316" s="63" t="s">
        <v>6</v>
      </c>
      <c r="C316" s="63" t="s">
        <v>6</v>
      </c>
      <c r="D316" s="24" t="s">
        <v>73</v>
      </c>
      <c r="E316" s="13">
        <v>1</v>
      </c>
      <c r="F316" s="14">
        <v>7199</v>
      </c>
      <c r="G316" s="25" t="s">
        <v>10</v>
      </c>
      <c r="H316" s="14">
        <v>7199</v>
      </c>
    </row>
    <row r="317" spans="1:8" s="2" customFormat="1" ht="26.25" customHeight="1" x14ac:dyDescent="0.25">
      <c r="A317" s="63" t="s">
        <v>175</v>
      </c>
      <c r="B317" s="63" t="s">
        <v>6</v>
      </c>
      <c r="C317" s="63" t="s">
        <v>6</v>
      </c>
      <c r="D317" s="24" t="s">
        <v>73</v>
      </c>
      <c r="E317" s="13">
        <v>1</v>
      </c>
      <c r="F317" s="14">
        <v>7199</v>
      </c>
      <c r="G317" s="25" t="s">
        <v>10</v>
      </c>
      <c r="H317" s="14">
        <v>7199</v>
      </c>
    </row>
    <row r="318" spans="1:8" s="2" customFormat="1" ht="26.25" x14ac:dyDescent="0.25">
      <c r="A318" s="63" t="s">
        <v>176</v>
      </c>
      <c r="B318" s="63" t="s">
        <v>6</v>
      </c>
      <c r="C318" s="63" t="s">
        <v>6</v>
      </c>
      <c r="D318" s="24" t="s">
        <v>73</v>
      </c>
      <c r="E318" s="13">
        <v>1</v>
      </c>
      <c r="F318" s="14">
        <v>7199</v>
      </c>
      <c r="G318" s="25" t="s">
        <v>10</v>
      </c>
      <c r="H318" s="14">
        <v>7199</v>
      </c>
    </row>
    <row r="319" spans="1:8" s="2" customFormat="1" ht="39" x14ac:dyDescent="0.25">
      <c r="A319" s="63" t="s">
        <v>177</v>
      </c>
      <c r="B319" s="63" t="s">
        <v>6</v>
      </c>
      <c r="C319" s="63" t="s">
        <v>6</v>
      </c>
      <c r="D319" s="24" t="s">
        <v>74</v>
      </c>
      <c r="E319" s="13">
        <v>1</v>
      </c>
      <c r="F319" s="14">
        <v>7190</v>
      </c>
      <c r="G319" s="25" t="s">
        <v>10</v>
      </c>
      <c r="H319" s="14">
        <v>7190</v>
      </c>
    </row>
    <row r="320" spans="1:8" s="2" customFormat="1" ht="39" x14ac:dyDescent="0.25">
      <c r="A320" s="63" t="s">
        <v>178</v>
      </c>
      <c r="B320" s="63" t="s">
        <v>6</v>
      </c>
      <c r="C320" s="63" t="s">
        <v>6</v>
      </c>
      <c r="D320" s="24" t="s">
        <v>74</v>
      </c>
      <c r="E320" s="13">
        <v>1</v>
      </c>
      <c r="F320" s="14">
        <v>7190</v>
      </c>
      <c r="G320" s="25" t="s">
        <v>10</v>
      </c>
      <c r="H320" s="14">
        <v>7190</v>
      </c>
    </row>
    <row r="321" spans="1:8" s="2" customFormat="1" ht="39" x14ac:dyDescent="0.25">
      <c r="A321" s="63" t="s">
        <v>179</v>
      </c>
      <c r="B321" s="63" t="s">
        <v>6</v>
      </c>
      <c r="C321" s="63" t="s">
        <v>6</v>
      </c>
      <c r="D321" s="24" t="s">
        <v>75</v>
      </c>
      <c r="E321" s="13">
        <v>1</v>
      </c>
      <c r="F321" s="14">
        <v>6225</v>
      </c>
      <c r="G321" s="25" t="s">
        <v>10</v>
      </c>
      <c r="H321" s="14">
        <v>6225</v>
      </c>
    </row>
    <row r="322" spans="1:8" s="2" customFormat="1" ht="39" x14ac:dyDescent="0.25">
      <c r="A322" s="63" t="s">
        <v>180</v>
      </c>
      <c r="B322" s="63" t="s">
        <v>6</v>
      </c>
      <c r="C322" s="63" t="s">
        <v>6</v>
      </c>
      <c r="D322" s="24" t="s">
        <v>75</v>
      </c>
      <c r="E322" s="13">
        <v>1</v>
      </c>
      <c r="F322" s="14">
        <v>6225</v>
      </c>
      <c r="G322" s="25" t="s">
        <v>10</v>
      </c>
      <c r="H322" s="14">
        <v>6225</v>
      </c>
    </row>
    <row r="323" spans="1:8" s="2" customFormat="1" ht="39" x14ac:dyDescent="0.25">
      <c r="A323" s="63" t="s">
        <v>181</v>
      </c>
      <c r="B323" s="63" t="s">
        <v>6</v>
      </c>
      <c r="C323" s="63" t="s">
        <v>6</v>
      </c>
      <c r="D323" s="24" t="s">
        <v>76</v>
      </c>
      <c r="E323" s="13">
        <v>1</v>
      </c>
      <c r="F323" s="14">
        <v>25387.93</v>
      </c>
      <c r="G323" s="25" t="s">
        <v>10</v>
      </c>
      <c r="H323" s="14">
        <v>25387.93</v>
      </c>
    </row>
    <row r="324" spans="1:8" s="2" customFormat="1" ht="39" x14ac:dyDescent="0.25">
      <c r="A324" s="63" t="s">
        <v>182</v>
      </c>
      <c r="B324" s="63" t="s">
        <v>6</v>
      </c>
      <c r="C324" s="63" t="s">
        <v>6</v>
      </c>
      <c r="D324" s="24" t="s">
        <v>77</v>
      </c>
      <c r="E324" s="13">
        <v>1</v>
      </c>
      <c r="F324" s="14">
        <v>6456.9</v>
      </c>
      <c r="G324" s="25" t="s">
        <v>10</v>
      </c>
      <c r="H324" s="14">
        <v>6456.9</v>
      </c>
    </row>
    <row r="325" spans="1:8" s="2" customFormat="1" ht="39" x14ac:dyDescent="0.25">
      <c r="A325" s="63" t="s">
        <v>183</v>
      </c>
      <c r="B325" s="63" t="s">
        <v>6</v>
      </c>
      <c r="C325" s="63" t="s">
        <v>6</v>
      </c>
      <c r="D325" s="24" t="s">
        <v>78</v>
      </c>
      <c r="E325" s="13">
        <v>1</v>
      </c>
      <c r="F325" s="14">
        <v>22715.52</v>
      </c>
      <c r="G325" s="25" t="s">
        <v>10</v>
      </c>
      <c r="H325" s="14">
        <v>22715.52</v>
      </c>
    </row>
    <row r="326" spans="1:8" s="2" customFormat="1" ht="39" customHeight="1" x14ac:dyDescent="0.25">
      <c r="A326" s="63" t="s">
        <v>184</v>
      </c>
      <c r="B326" s="63" t="s">
        <v>6</v>
      </c>
      <c r="C326" s="63" t="s">
        <v>6</v>
      </c>
      <c r="D326" s="24" t="s">
        <v>79</v>
      </c>
      <c r="E326" s="13">
        <v>1</v>
      </c>
      <c r="F326" s="14">
        <v>2801.72</v>
      </c>
      <c r="G326" s="25" t="s">
        <v>10</v>
      </c>
      <c r="H326" s="14">
        <v>2801.72</v>
      </c>
    </row>
    <row r="327" spans="1:8" s="2" customFormat="1" ht="26.25" x14ac:dyDescent="0.25">
      <c r="A327" s="63" t="s">
        <v>185</v>
      </c>
      <c r="B327" s="63" t="s">
        <v>6</v>
      </c>
      <c r="C327" s="63" t="s">
        <v>6</v>
      </c>
      <c r="D327" s="24" t="s">
        <v>80</v>
      </c>
      <c r="E327" s="13">
        <v>1</v>
      </c>
      <c r="F327" s="14">
        <v>28512</v>
      </c>
      <c r="G327" s="25" t="s">
        <v>10</v>
      </c>
      <c r="H327" s="14">
        <v>28512</v>
      </c>
    </row>
    <row r="328" spans="1:8" s="2" customFormat="1" ht="27.75" customHeight="1" x14ac:dyDescent="0.25">
      <c r="A328" s="63" t="s">
        <v>186</v>
      </c>
      <c r="B328" s="63" t="s">
        <v>6</v>
      </c>
      <c r="C328" s="63" t="s">
        <v>6</v>
      </c>
      <c r="D328" s="24" t="s">
        <v>81</v>
      </c>
      <c r="E328" s="13">
        <v>1</v>
      </c>
      <c r="F328" s="14">
        <v>39224.14</v>
      </c>
      <c r="G328" s="25" t="s">
        <v>10</v>
      </c>
      <c r="H328" s="14">
        <v>39224.14</v>
      </c>
    </row>
    <row r="329" spans="1:8" s="2" customFormat="1" ht="39" x14ac:dyDescent="0.25">
      <c r="A329" s="63" t="s">
        <v>187</v>
      </c>
      <c r="B329" s="63" t="s">
        <v>6</v>
      </c>
      <c r="C329" s="63" t="s">
        <v>6</v>
      </c>
      <c r="D329" s="24" t="s">
        <v>82</v>
      </c>
      <c r="E329" s="13">
        <v>1</v>
      </c>
      <c r="F329" s="14">
        <v>21991.72</v>
      </c>
      <c r="G329" s="25" t="s">
        <v>10</v>
      </c>
      <c r="H329" s="14">
        <v>21991.72</v>
      </c>
    </row>
    <row r="330" spans="1:8" s="2" customFormat="1" ht="26.25" customHeight="1" x14ac:dyDescent="0.25">
      <c r="A330" s="63" t="s">
        <v>188</v>
      </c>
      <c r="B330" s="63" t="s">
        <v>6</v>
      </c>
      <c r="C330" s="63" t="s">
        <v>6</v>
      </c>
      <c r="D330" s="24" t="s">
        <v>83</v>
      </c>
      <c r="E330" s="13">
        <v>1</v>
      </c>
      <c r="F330" s="14">
        <v>39960.35</v>
      </c>
      <c r="G330" s="25" t="s">
        <v>10</v>
      </c>
      <c r="H330" s="14">
        <v>39960.35</v>
      </c>
    </row>
    <row r="331" spans="1:8" s="2" customFormat="1" x14ac:dyDescent="0.25">
      <c r="A331" s="63" t="s">
        <v>189</v>
      </c>
      <c r="B331" s="63" t="s">
        <v>6</v>
      </c>
      <c r="C331" s="63" t="s">
        <v>6</v>
      </c>
      <c r="D331" s="24" t="s">
        <v>84</v>
      </c>
      <c r="E331" s="13">
        <v>1</v>
      </c>
      <c r="F331" s="14">
        <v>21852.32</v>
      </c>
      <c r="G331" s="25" t="s">
        <v>10</v>
      </c>
      <c r="H331" s="14">
        <v>21852.32</v>
      </c>
    </row>
    <row r="332" spans="1:8" s="2" customFormat="1" ht="15" customHeight="1" x14ac:dyDescent="0.25">
      <c r="A332" s="63" t="s">
        <v>190</v>
      </c>
      <c r="B332" s="63" t="s">
        <v>6</v>
      </c>
      <c r="C332" s="63" t="s">
        <v>6</v>
      </c>
      <c r="D332" s="24" t="s">
        <v>86</v>
      </c>
      <c r="E332" s="13">
        <v>1</v>
      </c>
      <c r="F332" s="14">
        <v>23421.29</v>
      </c>
      <c r="G332" s="25" t="s">
        <v>10</v>
      </c>
      <c r="H332" s="14">
        <v>23421.29</v>
      </c>
    </row>
    <row r="333" spans="1:8" s="2" customFormat="1" ht="39" x14ac:dyDescent="0.25">
      <c r="A333" s="63" t="s">
        <v>191</v>
      </c>
      <c r="B333" s="63" t="s">
        <v>6</v>
      </c>
      <c r="C333" s="63" t="s">
        <v>6</v>
      </c>
      <c r="D333" s="24" t="s">
        <v>85</v>
      </c>
      <c r="E333" s="13">
        <v>1</v>
      </c>
      <c r="F333" s="14">
        <v>19293.12</v>
      </c>
      <c r="G333" s="25" t="s">
        <v>10</v>
      </c>
      <c r="H333" s="14">
        <v>19293.12</v>
      </c>
    </row>
    <row r="334" spans="1:8" s="2" customFormat="1" ht="39" x14ac:dyDescent="0.25">
      <c r="A334" s="63" t="s">
        <v>192</v>
      </c>
      <c r="B334" s="63" t="s">
        <v>6</v>
      </c>
      <c r="C334" s="63" t="s">
        <v>6</v>
      </c>
      <c r="D334" s="24" t="s">
        <v>85</v>
      </c>
      <c r="E334" s="13">
        <v>1</v>
      </c>
      <c r="F334" s="14">
        <v>19293.12</v>
      </c>
      <c r="G334" s="25" t="s">
        <v>10</v>
      </c>
      <c r="H334" s="14">
        <v>19293.12</v>
      </c>
    </row>
    <row r="335" spans="1:8" s="2" customFormat="1" ht="39" x14ac:dyDescent="0.25">
      <c r="A335" s="63" t="s">
        <v>193</v>
      </c>
      <c r="B335" s="63" t="s">
        <v>6</v>
      </c>
      <c r="C335" s="63" t="s">
        <v>6</v>
      </c>
      <c r="D335" s="24" t="s">
        <v>85</v>
      </c>
      <c r="E335" s="13">
        <v>1</v>
      </c>
      <c r="F335" s="14">
        <v>19293.12</v>
      </c>
      <c r="G335" s="25" t="s">
        <v>10</v>
      </c>
      <c r="H335" s="14">
        <v>19293.12</v>
      </c>
    </row>
    <row r="336" spans="1:8" s="2" customFormat="1" ht="39" x14ac:dyDescent="0.25">
      <c r="A336" s="63" t="s">
        <v>194</v>
      </c>
      <c r="B336" s="63" t="s">
        <v>6</v>
      </c>
      <c r="C336" s="63" t="s">
        <v>6</v>
      </c>
      <c r="D336" s="24" t="s">
        <v>85</v>
      </c>
      <c r="E336" s="13">
        <v>1</v>
      </c>
      <c r="F336" s="14">
        <v>19293.12</v>
      </c>
      <c r="G336" s="25" t="s">
        <v>10</v>
      </c>
      <c r="H336" s="14">
        <v>19293.12</v>
      </c>
    </row>
    <row r="337" spans="1:8" s="2" customFormat="1" ht="56.25" customHeight="1" x14ac:dyDescent="0.25">
      <c r="A337" s="63" t="s">
        <v>195</v>
      </c>
      <c r="B337" s="63" t="s">
        <v>6</v>
      </c>
      <c r="C337" s="63" t="s">
        <v>6</v>
      </c>
      <c r="D337" s="24" t="s">
        <v>87</v>
      </c>
      <c r="E337" s="13">
        <v>1</v>
      </c>
      <c r="F337" s="14">
        <v>13775</v>
      </c>
      <c r="G337" s="25" t="s">
        <v>10</v>
      </c>
      <c r="H337" s="14">
        <v>13775</v>
      </c>
    </row>
    <row r="338" spans="1:8" s="2" customFormat="1" ht="90" x14ac:dyDescent="0.25">
      <c r="A338" s="63" t="s">
        <v>196</v>
      </c>
      <c r="B338" s="63" t="s">
        <v>6</v>
      </c>
      <c r="C338" s="63" t="s">
        <v>6</v>
      </c>
      <c r="D338" s="24" t="s">
        <v>11</v>
      </c>
      <c r="E338" s="13">
        <v>1</v>
      </c>
      <c r="F338" s="14">
        <v>175100</v>
      </c>
      <c r="G338" s="25" t="s">
        <v>10</v>
      </c>
      <c r="H338" s="14">
        <v>175100</v>
      </c>
    </row>
    <row r="339" spans="1:8" s="2" customFormat="1" ht="56.25" customHeight="1" x14ac:dyDescent="0.25">
      <c r="A339" s="63" t="s">
        <v>197</v>
      </c>
      <c r="B339" s="63" t="s">
        <v>6</v>
      </c>
      <c r="C339" s="63" t="s">
        <v>6</v>
      </c>
      <c r="D339" s="24" t="s">
        <v>202</v>
      </c>
      <c r="E339" s="13">
        <v>1</v>
      </c>
      <c r="F339" s="14">
        <v>19293.12</v>
      </c>
      <c r="G339" s="25" t="s">
        <v>10</v>
      </c>
      <c r="H339" s="14">
        <f t="shared" ref="H339:H345" si="8">F339*E339</f>
        <v>19293.12</v>
      </c>
    </row>
    <row r="340" spans="1:8" s="2" customFormat="1" ht="51.75" x14ac:dyDescent="0.25">
      <c r="A340" s="63" t="s">
        <v>198</v>
      </c>
      <c r="B340" s="63" t="s">
        <v>6</v>
      </c>
      <c r="C340" s="63" t="s">
        <v>6</v>
      </c>
      <c r="D340" s="24" t="s">
        <v>202</v>
      </c>
      <c r="E340" s="13">
        <v>1</v>
      </c>
      <c r="F340" s="14">
        <v>19293.12</v>
      </c>
      <c r="G340" s="25" t="s">
        <v>10</v>
      </c>
      <c r="H340" s="14">
        <f t="shared" si="8"/>
        <v>19293.12</v>
      </c>
    </row>
    <row r="341" spans="1:8" s="2" customFormat="1" ht="51.75" x14ac:dyDescent="0.25">
      <c r="A341" s="63" t="s">
        <v>199</v>
      </c>
      <c r="B341" s="63" t="s">
        <v>6</v>
      </c>
      <c r="C341" s="63" t="s">
        <v>6</v>
      </c>
      <c r="D341" s="24" t="s">
        <v>202</v>
      </c>
      <c r="E341" s="13">
        <v>1</v>
      </c>
      <c r="F341" s="14">
        <v>19293.12</v>
      </c>
      <c r="G341" s="25" t="s">
        <v>10</v>
      </c>
      <c r="H341" s="14">
        <f t="shared" si="8"/>
        <v>19293.12</v>
      </c>
    </row>
    <row r="342" spans="1:8" s="2" customFormat="1" ht="51.75" x14ac:dyDescent="0.25">
      <c r="A342" s="63" t="s">
        <v>200</v>
      </c>
      <c r="B342" s="63" t="s">
        <v>6</v>
      </c>
      <c r="C342" s="63" t="s">
        <v>6</v>
      </c>
      <c r="D342" s="24" t="s">
        <v>202</v>
      </c>
      <c r="E342" s="13">
        <v>1</v>
      </c>
      <c r="F342" s="14">
        <v>19293.12</v>
      </c>
      <c r="G342" s="25" t="s">
        <v>10</v>
      </c>
      <c r="H342" s="14">
        <f t="shared" si="8"/>
        <v>19293.12</v>
      </c>
    </row>
    <row r="343" spans="1:8" s="2" customFormat="1" ht="51.75" x14ac:dyDescent="0.25">
      <c r="A343" s="63" t="s">
        <v>201</v>
      </c>
      <c r="B343" s="63" t="s">
        <v>6</v>
      </c>
      <c r="C343" s="63" t="s">
        <v>6</v>
      </c>
      <c r="D343" s="24" t="s">
        <v>202</v>
      </c>
      <c r="E343" s="13">
        <v>1</v>
      </c>
      <c r="F343" s="14">
        <v>19293.12</v>
      </c>
      <c r="G343" s="25" t="s">
        <v>10</v>
      </c>
      <c r="H343" s="14">
        <f t="shared" si="8"/>
        <v>19293.12</v>
      </c>
    </row>
    <row r="344" spans="1:8" s="2" customFormat="1" ht="51.75" x14ac:dyDescent="0.25">
      <c r="A344" s="63" t="s">
        <v>203</v>
      </c>
      <c r="B344" s="63" t="s">
        <v>6</v>
      </c>
      <c r="C344" s="63" t="s">
        <v>6</v>
      </c>
      <c r="D344" s="24" t="s">
        <v>202</v>
      </c>
      <c r="E344" s="13">
        <v>1</v>
      </c>
      <c r="F344" s="14">
        <v>19293.12</v>
      </c>
      <c r="G344" s="25" t="s">
        <v>10</v>
      </c>
      <c r="H344" s="14">
        <f t="shared" si="8"/>
        <v>19293.12</v>
      </c>
    </row>
    <row r="345" spans="1:8" s="2" customFormat="1" ht="51.75" x14ac:dyDescent="0.25">
      <c r="A345" s="63" t="s">
        <v>204</v>
      </c>
      <c r="B345" s="63" t="s">
        <v>6</v>
      </c>
      <c r="C345" s="63" t="s">
        <v>6</v>
      </c>
      <c r="D345" s="24" t="s">
        <v>202</v>
      </c>
      <c r="E345" s="13">
        <v>1</v>
      </c>
      <c r="F345" s="14">
        <v>19293.12</v>
      </c>
      <c r="G345" s="25" t="s">
        <v>10</v>
      </c>
      <c r="H345" s="14">
        <f t="shared" si="8"/>
        <v>19293.12</v>
      </c>
    </row>
    <row r="346" spans="1:8" s="2" customFormat="1" ht="26.25" x14ac:dyDescent="0.25">
      <c r="A346" s="63" t="s">
        <v>205</v>
      </c>
      <c r="B346" s="63" t="s">
        <v>6</v>
      </c>
      <c r="C346" s="63" t="s">
        <v>6</v>
      </c>
      <c r="D346" s="24" t="s">
        <v>88</v>
      </c>
      <c r="E346" s="13">
        <v>1</v>
      </c>
      <c r="F346" s="14">
        <v>13134</v>
      </c>
      <c r="G346" s="25" t="s">
        <v>10</v>
      </c>
      <c r="H346" s="14">
        <f t="shared" ref="H346:H357" si="9">F346</f>
        <v>13134</v>
      </c>
    </row>
    <row r="347" spans="1:8" s="2" customFormat="1" ht="18.75" customHeight="1" x14ac:dyDescent="0.25">
      <c r="A347" s="63" t="s">
        <v>206</v>
      </c>
      <c r="B347" s="63" t="s">
        <v>6</v>
      </c>
      <c r="C347" s="63" t="s">
        <v>6</v>
      </c>
      <c r="D347" s="24" t="s">
        <v>89</v>
      </c>
      <c r="E347" s="13">
        <v>1</v>
      </c>
      <c r="F347" s="14">
        <v>49880</v>
      </c>
      <c r="G347" s="25" t="s">
        <v>10</v>
      </c>
      <c r="H347" s="14">
        <f t="shared" si="9"/>
        <v>49880</v>
      </c>
    </row>
    <row r="348" spans="1:8" s="2" customFormat="1" ht="26.25" x14ac:dyDescent="0.25">
      <c r="A348" s="63" t="s">
        <v>207</v>
      </c>
      <c r="B348" s="63" t="s">
        <v>6</v>
      </c>
      <c r="C348" s="63" t="s">
        <v>6</v>
      </c>
      <c r="D348" s="24" t="s">
        <v>90</v>
      </c>
      <c r="E348" s="13">
        <v>1</v>
      </c>
      <c r="F348" s="14">
        <v>25065</v>
      </c>
      <c r="G348" s="25" t="s">
        <v>10</v>
      </c>
      <c r="H348" s="14">
        <f t="shared" si="9"/>
        <v>25065</v>
      </c>
    </row>
    <row r="349" spans="1:8" s="2" customFormat="1" ht="30.75" customHeight="1" x14ac:dyDescent="0.25">
      <c r="A349" s="63" t="s">
        <v>208</v>
      </c>
      <c r="B349" s="63" t="s">
        <v>6</v>
      </c>
      <c r="C349" s="63" t="s">
        <v>6</v>
      </c>
      <c r="D349" s="24" t="s">
        <v>91</v>
      </c>
      <c r="E349" s="13">
        <v>1</v>
      </c>
      <c r="F349" s="14">
        <v>35287.5</v>
      </c>
      <c r="G349" s="25" t="s">
        <v>10</v>
      </c>
      <c r="H349" s="14">
        <f t="shared" si="9"/>
        <v>35287.5</v>
      </c>
    </row>
    <row r="350" spans="1:8" s="2" customFormat="1" ht="51.75" x14ac:dyDescent="0.25">
      <c r="A350" s="63" t="s">
        <v>209</v>
      </c>
      <c r="B350" s="63" t="s">
        <v>6</v>
      </c>
      <c r="C350" s="63" t="s">
        <v>6</v>
      </c>
      <c r="D350" s="24" t="s">
        <v>92</v>
      </c>
      <c r="E350" s="13">
        <v>1</v>
      </c>
      <c r="F350" s="14">
        <v>13496.6</v>
      </c>
      <c r="G350" s="25" t="s">
        <v>10</v>
      </c>
      <c r="H350" s="14">
        <f t="shared" si="9"/>
        <v>13496.6</v>
      </c>
    </row>
    <row r="351" spans="1:8" s="2" customFormat="1" ht="30.75" customHeight="1" x14ac:dyDescent="0.25">
      <c r="A351" s="63" t="s">
        <v>210</v>
      </c>
      <c r="B351" s="63" t="s">
        <v>6</v>
      </c>
      <c r="C351" s="63" t="s">
        <v>6</v>
      </c>
      <c r="D351" s="24" t="s">
        <v>93</v>
      </c>
      <c r="E351" s="13">
        <v>1</v>
      </c>
      <c r="F351" s="14">
        <v>80932.66</v>
      </c>
      <c r="G351" s="25" t="s">
        <v>10</v>
      </c>
      <c r="H351" s="14">
        <f t="shared" si="9"/>
        <v>80932.66</v>
      </c>
    </row>
    <row r="352" spans="1:8" s="2" customFormat="1" ht="26.25" customHeight="1" x14ac:dyDescent="0.25">
      <c r="A352" s="63" t="s">
        <v>211</v>
      </c>
      <c r="B352" s="63" t="s">
        <v>6</v>
      </c>
      <c r="C352" s="63" t="s">
        <v>6</v>
      </c>
      <c r="D352" s="24" t="s">
        <v>94</v>
      </c>
      <c r="E352" s="13">
        <v>1</v>
      </c>
      <c r="F352" s="14">
        <v>63652.04</v>
      </c>
      <c r="G352" s="25" t="s">
        <v>10</v>
      </c>
      <c r="H352" s="14">
        <f t="shared" si="9"/>
        <v>63652.04</v>
      </c>
    </row>
    <row r="353" spans="1:8" s="2" customFormat="1" ht="26.25" x14ac:dyDescent="0.25">
      <c r="A353" s="63" t="s">
        <v>212</v>
      </c>
      <c r="B353" s="63" t="s">
        <v>6</v>
      </c>
      <c r="C353" s="63" t="s">
        <v>6</v>
      </c>
      <c r="D353" s="24" t="s">
        <v>95</v>
      </c>
      <c r="E353" s="13">
        <v>1</v>
      </c>
      <c r="F353" s="14">
        <v>51500</v>
      </c>
      <c r="G353" s="25" t="s">
        <v>10</v>
      </c>
      <c r="H353" s="14">
        <f t="shared" si="9"/>
        <v>51500</v>
      </c>
    </row>
    <row r="354" spans="1:8" s="2" customFormat="1" ht="26.25" x14ac:dyDescent="0.25">
      <c r="A354" s="63" t="s">
        <v>213</v>
      </c>
      <c r="B354" s="63" t="s">
        <v>6</v>
      </c>
      <c r="C354" s="63" t="s">
        <v>6</v>
      </c>
      <c r="D354" s="24" t="s">
        <v>96</v>
      </c>
      <c r="E354" s="13">
        <v>1</v>
      </c>
      <c r="F354" s="14">
        <v>47931.040000000001</v>
      </c>
      <c r="G354" s="25" t="s">
        <v>10</v>
      </c>
      <c r="H354" s="14">
        <f t="shared" si="9"/>
        <v>47931.040000000001</v>
      </c>
    </row>
    <row r="355" spans="1:8" s="2" customFormat="1" ht="64.5" x14ac:dyDescent="0.25">
      <c r="A355" s="63" t="s">
        <v>214</v>
      </c>
      <c r="B355" s="63" t="s">
        <v>6</v>
      </c>
      <c r="C355" s="63" t="s">
        <v>6</v>
      </c>
      <c r="D355" s="24" t="s">
        <v>97</v>
      </c>
      <c r="E355" s="13">
        <v>1</v>
      </c>
      <c r="F355" s="14">
        <v>30500</v>
      </c>
      <c r="G355" s="25" t="s">
        <v>10</v>
      </c>
      <c r="H355" s="14">
        <f t="shared" si="9"/>
        <v>30500</v>
      </c>
    </row>
    <row r="356" spans="1:8" s="2" customFormat="1" ht="26.25" x14ac:dyDescent="0.25">
      <c r="A356" s="63" t="s">
        <v>215</v>
      </c>
      <c r="B356" s="63" t="s">
        <v>6</v>
      </c>
      <c r="C356" s="63" t="s">
        <v>6</v>
      </c>
      <c r="D356" s="24" t="s">
        <v>98</v>
      </c>
      <c r="E356" s="13">
        <v>1</v>
      </c>
      <c r="F356" s="14">
        <v>17743.75</v>
      </c>
      <c r="G356" s="25" t="s">
        <v>10</v>
      </c>
      <c r="H356" s="14">
        <f t="shared" si="9"/>
        <v>17743.75</v>
      </c>
    </row>
    <row r="357" spans="1:8" s="2" customFormat="1" ht="51.75" x14ac:dyDescent="0.25">
      <c r="A357" s="63" t="s">
        <v>216</v>
      </c>
      <c r="B357" s="63" t="s">
        <v>6</v>
      </c>
      <c r="C357" s="63" t="s">
        <v>6</v>
      </c>
      <c r="D357" s="24" t="s">
        <v>99</v>
      </c>
      <c r="E357" s="13">
        <v>1</v>
      </c>
      <c r="F357" s="14">
        <v>11200</v>
      </c>
      <c r="G357" s="25" t="s">
        <v>10</v>
      </c>
      <c r="H357" s="14">
        <f t="shared" si="9"/>
        <v>11200</v>
      </c>
    </row>
    <row r="358" spans="1:8" s="2" customFormat="1" ht="39" x14ac:dyDescent="0.25">
      <c r="A358" s="63" t="s">
        <v>217</v>
      </c>
      <c r="B358" s="63" t="s">
        <v>6</v>
      </c>
      <c r="C358" s="63" t="s">
        <v>6</v>
      </c>
      <c r="D358" s="24" t="s">
        <v>106</v>
      </c>
      <c r="E358" s="13">
        <v>1</v>
      </c>
      <c r="F358" s="14">
        <v>25893.1</v>
      </c>
      <c r="G358" s="25" t="s">
        <v>10</v>
      </c>
      <c r="H358" s="14">
        <f t="shared" ref="H358:H364" si="10">F358</f>
        <v>25893.1</v>
      </c>
    </row>
    <row r="359" spans="1:8" s="2" customFormat="1" ht="26.25" x14ac:dyDescent="0.25">
      <c r="A359" s="63" t="s">
        <v>218</v>
      </c>
      <c r="B359" s="63" t="s">
        <v>6</v>
      </c>
      <c r="C359" s="63" t="s">
        <v>6</v>
      </c>
      <c r="D359" s="24" t="s">
        <v>105</v>
      </c>
      <c r="E359" s="13">
        <v>1</v>
      </c>
      <c r="F359" s="14">
        <v>14000</v>
      </c>
      <c r="G359" s="25" t="s">
        <v>10</v>
      </c>
      <c r="H359" s="14">
        <f t="shared" si="10"/>
        <v>14000</v>
      </c>
    </row>
    <row r="360" spans="1:8" s="2" customFormat="1" ht="39" x14ac:dyDescent="0.25">
      <c r="A360" s="63" t="s">
        <v>219</v>
      </c>
      <c r="B360" s="63" t="s">
        <v>6</v>
      </c>
      <c r="C360" s="63" t="s">
        <v>6</v>
      </c>
      <c r="D360" s="24" t="s">
        <v>104</v>
      </c>
      <c r="E360" s="13">
        <v>1</v>
      </c>
      <c r="F360" s="14">
        <v>109426.8</v>
      </c>
      <c r="G360" s="25" t="s">
        <v>10</v>
      </c>
      <c r="H360" s="14">
        <f t="shared" si="10"/>
        <v>109426.8</v>
      </c>
    </row>
    <row r="361" spans="1:8" s="2" customFormat="1" ht="26.25" customHeight="1" x14ac:dyDescent="0.25">
      <c r="A361" s="63" t="s">
        <v>220</v>
      </c>
      <c r="B361" s="63" t="s">
        <v>6</v>
      </c>
      <c r="C361" s="63" t="s">
        <v>6</v>
      </c>
      <c r="D361" s="24" t="s">
        <v>103</v>
      </c>
      <c r="E361" s="13">
        <v>1</v>
      </c>
      <c r="F361" s="14">
        <v>15854</v>
      </c>
      <c r="G361" s="25" t="s">
        <v>10</v>
      </c>
      <c r="H361" s="14">
        <f t="shared" si="10"/>
        <v>15854</v>
      </c>
    </row>
    <row r="362" spans="1:8" s="2" customFormat="1" ht="39" x14ac:dyDescent="0.25">
      <c r="A362" s="63" t="s">
        <v>221</v>
      </c>
      <c r="B362" s="63" t="s">
        <v>6</v>
      </c>
      <c r="C362" s="63" t="s">
        <v>6</v>
      </c>
      <c r="D362" s="24" t="s">
        <v>102</v>
      </c>
      <c r="E362" s="13">
        <v>1</v>
      </c>
      <c r="F362" s="14">
        <v>17966</v>
      </c>
      <c r="G362" s="25" t="s">
        <v>10</v>
      </c>
      <c r="H362" s="14">
        <f t="shared" si="10"/>
        <v>17966</v>
      </c>
    </row>
    <row r="363" spans="1:8" s="2" customFormat="1" ht="26.25" customHeight="1" x14ac:dyDescent="0.25">
      <c r="A363" s="63" t="s">
        <v>222</v>
      </c>
      <c r="B363" s="63" t="s">
        <v>6</v>
      </c>
      <c r="C363" s="63" t="s">
        <v>6</v>
      </c>
      <c r="D363" s="24" t="s">
        <v>107</v>
      </c>
      <c r="E363" s="13">
        <v>1</v>
      </c>
      <c r="F363" s="14">
        <v>55256.65</v>
      </c>
      <c r="G363" s="25" t="s">
        <v>10</v>
      </c>
      <c r="H363" s="14">
        <f t="shared" si="10"/>
        <v>55256.65</v>
      </c>
    </row>
    <row r="364" spans="1:8" s="2" customFormat="1" ht="39" x14ac:dyDescent="0.25">
      <c r="A364" s="63" t="s">
        <v>223</v>
      </c>
      <c r="B364" s="63" t="s">
        <v>6</v>
      </c>
      <c r="C364" s="63" t="s">
        <v>6</v>
      </c>
      <c r="D364" s="24" t="s">
        <v>100</v>
      </c>
      <c r="E364" s="13">
        <v>1</v>
      </c>
      <c r="F364" s="14">
        <v>74000</v>
      </c>
      <c r="G364" s="25" t="s">
        <v>10</v>
      </c>
      <c r="H364" s="14">
        <f t="shared" si="10"/>
        <v>74000</v>
      </c>
    </row>
    <row r="365" spans="1:8" s="2" customFormat="1" ht="39" x14ac:dyDescent="0.25">
      <c r="A365" s="63" t="s">
        <v>224</v>
      </c>
      <c r="B365" s="63" t="s">
        <v>6</v>
      </c>
      <c r="C365" s="63" t="s">
        <v>6</v>
      </c>
      <c r="D365" s="24" t="s">
        <v>101</v>
      </c>
      <c r="E365" s="13">
        <v>1</v>
      </c>
      <c r="F365" s="14">
        <v>9599.2999999999993</v>
      </c>
      <c r="G365" s="25" t="s">
        <v>10</v>
      </c>
      <c r="H365" s="14">
        <f t="shared" ref="H365:H390" si="11">F365</f>
        <v>9599.2999999999993</v>
      </c>
    </row>
    <row r="366" spans="1:8" s="2" customFormat="1" ht="26.25" x14ac:dyDescent="0.25">
      <c r="A366" s="63" t="s">
        <v>225</v>
      </c>
      <c r="B366" s="63" t="s">
        <v>6</v>
      </c>
      <c r="C366" s="63" t="s">
        <v>6</v>
      </c>
      <c r="D366" s="24" t="s">
        <v>108</v>
      </c>
      <c r="E366" s="13">
        <v>1</v>
      </c>
      <c r="F366" s="14">
        <v>11689</v>
      </c>
      <c r="G366" s="25" t="s">
        <v>10</v>
      </c>
      <c r="H366" s="14">
        <f t="shared" si="11"/>
        <v>11689</v>
      </c>
    </row>
    <row r="367" spans="1:8" s="2" customFormat="1" ht="90" x14ac:dyDescent="0.25">
      <c r="A367" s="63" t="s">
        <v>226</v>
      </c>
      <c r="B367" s="63" t="s">
        <v>6</v>
      </c>
      <c r="C367" s="63" t="s">
        <v>6</v>
      </c>
      <c r="D367" s="24" t="s">
        <v>109</v>
      </c>
      <c r="E367" s="13">
        <v>1</v>
      </c>
      <c r="F367" s="14">
        <v>159924.14000000001</v>
      </c>
      <c r="G367" s="25" t="s">
        <v>10</v>
      </c>
      <c r="H367" s="14">
        <f t="shared" si="11"/>
        <v>159924.14000000001</v>
      </c>
    </row>
    <row r="368" spans="1:8" s="2" customFormat="1" ht="57" customHeight="1" x14ac:dyDescent="0.25">
      <c r="A368" s="63" t="s">
        <v>227</v>
      </c>
      <c r="B368" s="63" t="s">
        <v>6</v>
      </c>
      <c r="C368" s="63" t="s">
        <v>6</v>
      </c>
      <c r="D368" s="24" t="s">
        <v>110</v>
      </c>
      <c r="E368" s="13">
        <v>1</v>
      </c>
      <c r="F368" s="14">
        <v>7930</v>
      </c>
      <c r="G368" s="25" t="s">
        <v>10</v>
      </c>
      <c r="H368" s="14">
        <f t="shared" si="11"/>
        <v>7930</v>
      </c>
    </row>
    <row r="369" spans="1:8" s="2" customFormat="1" ht="39" x14ac:dyDescent="0.25">
      <c r="A369" s="63" t="s">
        <v>228</v>
      </c>
      <c r="B369" s="63" t="s">
        <v>6</v>
      </c>
      <c r="C369" s="63" t="s">
        <v>6</v>
      </c>
      <c r="D369" s="24" t="s">
        <v>111</v>
      </c>
      <c r="E369" s="13">
        <v>1</v>
      </c>
      <c r="F369" s="14">
        <v>40000</v>
      </c>
      <c r="G369" s="25" t="s">
        <v>10</v>
      </c>
      <c r="H369" s="14">
        <f t="shared" si="11"/>
        <v>40000</v>
      </c>
    </row>
    <row r="370" spans="1:8" s="2" customFormat="1" ht="39" x14ac:dyDescent="0.25">
      <c r="A370" s="63" t="s">
        <v>229</v>
      </c>
      <c r="B370" s="63" t="s">
        <v>6</v>
      </c>
      <c r="C370" s="63" t="s">
        <v>6</v>
      </c>
      <c r="D370" s="24" t="s">
        <v>112</v>
      </c>
      <c r="E370" s="13">
        <v>1</v>
      </c>
      <c r="F370" s="14">
        <v>95000</v>
      </c>
      <c r="G370" s="25" t="s">
        <v>10</v>
      </c>
      <c r="H370" s="14">
        <f t="shared" si="11"/>
        <v>95000</v>
      </c>
    </row>
    <row r="371" spans="1:8" s="2" customFormat="1" ht="39" x14ac:dyDescent="0.25">
      <c r="A371" s="63" t="s">
        <v>230</v>
      </c>
      <c r="B371" s="63" t="s">
        <v>6</v>
      </c>
      <c r="C371" s="63" t="s">
        <v>6</v>
      </c>
      <c r="D371" s="24" t="s">
        <v>113</v>
      </c>
      <c r="E371" s="13">
        <v>1</v>
      </c>
      <c r="F371" s="14">
        <v>12012</v>
      </c>
      <c r="G371" s="25" t="s">
        <v>10</v>
      </c>
      <c r="H371" s="14">
        <f t="shared" si="11"/>
        <v>12012</v>
      </c>
    </row>
    <row r="372" spans="1:8" s="2" customFormat="1" ht="77.25" x14ac:dyDescent="0.25">
      <c r="A372" s="63" t="s">
        <v>231</v>
      </c>
      <c r="B372" s="63" t="s">
        <v>6</v>
      </c>
      <c r="C372" s="63" t="s">
        <v>6</v>
      </c>
      <c r="D372" s="24" t="s">
        <v>114</v>
      </c>
      <c r="E372" s="13">
        <v>1</v>
      </c>
      <c r="F372" s="14">
        <v>9750</v>
      </c>
      <c r="G372" s="25" t="s">
        <v>10</v>
      </c>
      <c r="H372" s="14">
        <f t="shared" si="11"/>
        <v>9750</v>
      </c>
    </row>
    <row r="373" spans="1:8" s="2" customFormat="1" ht="39" x14ac:dyDescent="0.25">
      <c r="A373" s="63" t="s">
        <v>232</v>
      </c>
      <c r="B373" s="63" t="s">
        <v>6</v>
      </c>
      <c r="C373" s="63" t="s">
        <v>6</v>
      </c>
      <c r="D373" s="24" t="s">
        <v>115</v>
      </c>
      <c r="E373" s="13">
        <v>1</v>
      </c>
      <c r="F373" s="14">
        <v>13984.98</v>
      </c>
      <c r="G373" s="25" t="s">
        <v>10</v>
      </c>
      <c r="H373" s="14">
        <f t="shared" si="11"/>
        <v>13984.98</v>
      </c>
    </row>
    <row r="374" spans="1:8" s="2" customFormat="1" ht="51.75" x14ac:dyDescent="0.25">
      <c r="A374" s="63" t="s">
        <v>233</v>
      </c>
      <c r="B374" s="63" t="s">
        <v>6</v>
      </c>
      <c r="C374" s="63" t="s">
        <v>6</v>
      </c>
      <c r="D374" s="24" t="s">
        <v>116</v>
      </c>
      <c r="E374" s="13">
        <v>1</v>
      </c>
      <c r="F374" s="14">
        <v>9828</v>
      </c>
      <c r="G374" s="25" t="s">
        <v>10</v>
      </c>
      <c r="H374" s="14">
        <f t="shared" si="11"/>
        <v>9828</v>
      </c>
    </row>
    <row r="375" spans="1:8" s="2" customFormat="1" ht="39" x14ac:dyDescent="0.25">
      <c r="A375" s="63" t="s">
        <v>234</v>
      </c>
      <c r="B375" s="63" t="s">
        <v>6</v>
      </c>
      <c r="C375" s="63" t="s">
        <v>6</v>
      </c>
      <c r="D375" s="24" t="s">
        <v>117</v>
      </c>
      <c r="E375" s="13">
        <v>1</v>
      </c>
      <c r="F375" s="14">
        <v>12350</v>
      </c>
      <c r="G375" s="25" t="s">
        <v>10</v>
      </c>
      <c r="H375" s="14">
        <f t="shared" si="11"/>
        <v>12350</v>
      </c>
    </row>
    <row r="376" spans="1:8" s="2" customFormat="1" ht="51" customHeight="1" x14ac:dyDescent="0.25">
      <c r="A376" s="63" t="s">
        <v>235</v>
      </c>
      <c r="B376" s="63" t="s">
        <v>6</v>
      </c>
      <c r="C376" s="63" t="s">
        <v>6</v>
      </c>
      <c r="D376" s="24" t="s">
        <v>118</v>
      </c>
      <c r="E376" s="13">
        <v>1</v>
      </c>
      <c r="F376" s="14">
        <v>61600</v>
      </c>
      <c r="G376" s="25" t="s">
        <v>10</v>
      </c>
      <c r="H376" s="14">
        <f t="shared" si="11"/>
        <v>61600</v>
      </c>
    </row>
    <row r="377" spans="1:8" s="2" customFormat="1" ht="26.25" x14ac:dyDescent="0.25">
      <c r="A377" s="63" t="s">
        <v>236</v>
      </c>
      <c r="B377" s="63" t="s">
        <v>6</v>
      </c>
      <c r="C377" s="63" t="s">
        <v>6</v>
      </c>
      <c r="D377" s="24" t="s">
        <v>119</v>
      </c>
      <c r="E377" s="13">
        <v>1</v>
      </c>
      <c r="F377" s="14">
        <v>22000</v>
      </c>
      <c r="G377" s="25" t="s">
        <v>10</v>
      </c>
      <c r="H377" s="14">
        <f t="shared" si="11"/>
        <v>22000</v>
      </c>
    </row>
    <row r="378" spans="1:8" s="2" customFormat="1" ht="26.25" customHeight="1" x14ac:dyDescent="0.25">
      <c r="A378" s="63" t="s">
        <v>237</v>
      </c>
      <c r="B378" s="63" t="s">
        <v>6</v>
      </c>
      <c r="C378" s="63" t="s">
        <v>6</v>
      </c>
      <c r="D378" s="24" t="s">
        <v>120</v>
      </c>
      <c r="E378" s="13">
        <v>1</v>
      </c>
      <c r="F378" s="14">
        <v>9676.84</v>
      </c>
      <c r="G378" s="25" t="s">
        <v>10</v>
      </c>
      <c r="H378" s="14">
        <f t="shared" si="11"/>
        <v>9676.84</v>
      </c>
    </row>
    <row r="379" spans="1:8" s="2" customFormat="1" ht="39" x14ac:dyDescent="0.25">
      <c r="A379" s="63" t="s">
        <v>238</v>
      </c>
      <c r="B379" s="63" t="s">
        <v>6</v>
      </c>
      <c r="C379" s="63" t="s">
        <v>6</v>
      </c>
      <c r="D379" s="24" t="s">
        <v>121</v>
      </c>
      <c r="E379" s="13">
        <v>1</v>
      </c>
      <c r="F379" s="14">
        <v>36105</v>
      </c>
      <c r="G379" s="25" t="s">
        <v>10</v>
      </c>
      <c r="H379" s="14">
        <f t="shared" si="11"/>
        <v>36105</v>
      </c>
    </row>
    <row r="380" spans="1:8" s="2" customFormat="1" ht="26.25" x14ac:dyDescent="0.25">
      <c r="A380" s="63" t="s">
        <v>239</v>
      </c>
      <c r="B380" s="63" t="s">
        <v>6</v>
      </c>
      <c r="C380" s="63" t="s">
        <v>6</v>
      </c>
      <c r="D380" s="24" t="s">
        <v>122</v>
      </c>
      <c r="E380" s="13">
        <v>1</v>
      </c>
      <c r="F380" s="14">
        <v>50845</v>
      </c>
      <c r="G380" s="25" t="s">
        <v>10</v>
      </c>
      <c r="H380" s="14">
        <f t="shared" si="11"/>
        <v>50845</v>
      </c>
    </row>
    <row r="381" spans="1:8" s="2" customFormat="1" ht="26.25" x14ac:dyDescent="0.25">
      <c r="A381" s="63" t="s">
        <v>240</v>
      </c>
      <c r="B381" s="63" t="s">
        <v>6</v>
      </c>
      <c r="C381" s="63" t="s">
        <v>6</v>
      </c>
      <c r="D381" s="24" t="s">
        <v>123</v>
      </c>
      <c r="E381" s="13">
        <v>1</v>
      </c>
      <c r="F381" s="14">
        <v>34483.78</v>
      </c>
      <c r="G381" s="25" t="s">
        <v>10</v>
      </c>
      <c r="H381" s="14">
        <f t="shared" si="11"/>
        <v>34483.78</v>
      </c>
    </row>
    <row r="382" spans="1:8" s="2" customFormat="1" ht="30" customHeight="1" x14ac:dyDescent="0.25">
      <c r="A382" s="63" t="s">
        <v>241</v>
      </c>
      <c r="B382" s="63" t="s">
        <v>6</v>
      </c>
      <c r="C382" s="63" t="s">
        <v>6</v>
      </c>
      <c r="D382" s="24" t="s">
        <v>124</v>
      </c>
      <c r="E382" s="13">
        <v>1</v>
      </c>
      <c r="F382" s="14">
        <v>46866.22</v>
      </c>
      <c r="G382" s="25" t="s">
        <v>10</v>
      </c>
      <c r="H382" s="14">
        <f t="shared" si="11"/>
        <v>46866.22</v>
      </c>
    </row>
    <row r="383" spans="1:8" s="2" customFormat="1" ht="26.25" x14ac:dyDescent="0.25">
      <c r="A383" s="63" t="s">
        <v>242</v>
      </c>
      <c r="B383" s="63" t="s">
        <v>6</v>
      </c>
      <c r="C383" s="63" t="s">
        <v>6</v>
      </c>
      <c r="D383" s="24" t="s">
        <v>125</v>
      </c>
      <c r="E383" s="13">
        <v>1</v>
      </c>
      <c r="F383" s="14">
        <v>44200</v>
      </c>
      <c r="G383" s="25" t="s">
        <v>10</v>
      </c>
      <c r="H383" s="14">
        <f t="shared" si="11"/>
        <v>44200</v>
      </c>
    </row>
    <row r="384" spans="1:8" s="2" customFormat="1" ht="30" customHeight="1" x14ac:dyDescent="0.25">
      <c r="A384" s="63" t="s">
        <v>243</v>
      </c>
      <c r="B384" s="63" t="s">
        <v>6</v>
      </c>
      <c r="C384" s="63" t="s">
        <v>6</v>
      </c>
      <c r="D384" s="24" t="s">
        <v>126</v>
      </c>
      <c r="E384" s="13">
        <v>1</v>
      </c>
      <c r="F384" s="14">
        <v>10964</v>
      </c>
      <c r="G384" s="25" t="s">
        <v>10</v>
      </c>
      <c r="H384" s="14">
        <f t="shared" si="11"/>
        <v>10964</v>
      </c>
    </row>
    <row r="385" spans="1:8" s="2" customFormat="1" ht="26.25" x14ac:dyDescent="0.25">
      <c r="A385" s="63" t="s">
        <v>244</v>
      </c>
      <c r="B385" s="63" t="s">
        <v>6</v>
      </c>
      <c r="C385" s="63" t="s">
        <v>6</v>
      </c>
      <c r="D385" s="24" t="s">
        <v>127</v>
      </c>
      <c r="E385" s="13">
        <v>1</v>
      </c>
      <c r="F385" s="14">
        <v>14520</v>
      </c>
      <c r="G385" s="25" t="s">
        <v>10</v>
      </c>
      <c r="H385" s="14">
        <f t="shared" si="11"/>
        <v>14520</v>
      </c>
    </row>
    <row r="386" spans="1:8" s="2" customFormat="1" ht="30" customHeight="1" x14ac:dyDescent="0.25">
      <c r="A386" s="63" t="s">
        <v>245</v>
      </c>
      <c r="B386" s="63" t="s">
        <v>6</v>
      </c>
      <c r="C386" s="63" t="s">
        <v>6</v>
      </c>
      <c r="D386" s="24" t="s">
        <v>128</v>
      </c>
      <c r="E386" s="13">
        <v>1</v>
      </c>
      <c r="F386" s="14">
        <v>8950</v>
      </c>
      <c r="G386" s="25" t="s">
        <v>10</v>
      </c>
      <c r="H386" s="14">
        <f t="shared" si="11"/>
        <v>8950</v>
      </c>
    </row>
    <row r="387" spans="1:8" s="2" customFormat="1" ht="39.75" customHeight="1" x14ac:dyDescent="0.25">
      <c r="A387" s="63" t="s">
        <v>246</v>
      </c>
      <c r="B387" s="63" t="s">
        <v>6</v>
      </c>
      <c r="C387" s="63" t="s">
        <v>6</v>
      </c>
      <c r="D387" s="24" t="s">
        <v>129</v>
      </c>
      <c r="E387" s="13">
        <v>1</v>
      </c>
      <c r="F387" s="14">
        <v>20454.04</v>
      </c>
      <c r="G387" s="25" t="s">
        <v>10</v>
      </c>
      <c r="H387" s="14">
        <f t="shared" si="11"/>
        <v>20454.04</v>
      </c>
    </row>
    <row r="388" spans="1:8" s="2" customFormat="1" ht="39" x14ac:dyDescent="0.25">
      <c r="A388" s="63" t="s">
        <v>247</v>
      </c>
      <c r="B388" s="63" t="s">
        <v>6</v>
      </c>
      <c r="C388" s="63" t="s">
        <v>6</v>
      </c>
      <c r="D388" s="24" t="s">
        <v>130</v>
      </c>
      <c r="E388" s="13">
        <v>1</v>
      </c>
      <c r="F388" s="14">
        <v>34616.400000000001</v>
      </c>
      <c r="G388" s="25" t="s">
        <v>10</v>
      </c>
      <c r="H388" s="14">
        <f t="shared" si="11"/>
        <v>34616.400000000001</v>
      </c>
    </row>
    <row r="389" spans="1:8" s="2" customFormat="1" ht="39" x14ac:dyDescent="0.25">
      <c r="A389" s="63" t="s">
        <v>248</v>
      </c>
      <c r="B389" s="63" t="s">
        <v>6</v>
      </c>
      <c r="C389" s="63" t="s">
        <v>6</v>
      </c>
      <c r="D389" s="24" t="s">
        <v>132</v>
      </c>
      <c r="E389" s="13" t="s">
        <v>13</v>
      </c>
      <c r="F389" s="14">
        <v>9676.85</v>
      </c>
      <c r="G389" s="25" t="s">
        <v>10</v>
      </c>
      <c r="H389" s="14">
        <f t="shared" si="11"/>
        <v>9676.85</v>
      </c>
    </row>
    <row r="390" spans="1:8" s="2" customFormat="1" ht="84.75" customHeight="1" x14ac:dyDescent="0.25">
      <c r="A390" s="63" t="s">
        <v>249</v>
      </c>
      <c r="B390" s="63" t="s">
        <v>6</v>
      </c>
      <c r="C390" s="63" t="s">
        <v>6</v>
      </c>
      <c r="D390" s="24" t="s">
        <v>652</v>
      </c>
      <c r="E390" s="13">
        <v>1</v>
      </c>
      <c r="F390" s="14">
        <v>7650</v>
      </c>
      <c r="G390" s="25" t="s">
        <v>10</v>
      </c>
      <c r="H390" s="14">
        <f t="shared" si="11"/>
        <v>7650</v>
      </c>
    </row>
    <row r="391" spans="1:8" s="2" customFormat="1" ht="23.25" customHeight="1" x14ac:dyDescent="0.25">
      <c r="A391" s="9"/>
      <c r="B391" s="9"/>
      <c r="C391" s="9"/>
      <c r="D391" s="10" t="s">
        <v>250</v>
      </c>
      <c r="E391" s="31">
        <f>SUM(E314+E315+E316+E317+E318+E319+E320+E321+E322+E323+E324+E325+E326+E327+E328+E329+E330+E331+E332+E333+E334+E335+E336+E337+E338+E339+E340+E341+E342+E343+E344+E345+E346+E347+E348+E349+E350+E351+E352+E353+E354+E355+E356+E357+E358+E359+E360+E361+E362+E363+E364+E365+E366+E367+E368+E369+E370+E371+E372+E373+E374+E375+E376+E377+E378+E379+E380+E381+E382+E383+E384+E385+E386+E387+E388+E389+E390)</f>
        <v>77</v>
      </c>
      <c r="F391" s="31"/>
      <c r="G391" s="31"/>
      <c r="H391" s="12">
        <f>SUM(H314+H315+H316+H317+H318+H319+H320+H321+H322+H323+H324+H325+H326+H327+H328+H329+H330+H331+H332+H333+H334+H335+H336+H337+H338+H339+H340+H341+H342+H343+H344+H345+H346+H347+H348+H349+H350+H351+H352+H353+H354+H355+H356+H357+H358+H359+H360+H361+H362+H363+H364+H365+H366+H367+H368+H369+H370+H371+H372+H373+H374+H375+H376+H377+H378+H379+H380+H381+H382+H383+H384+H385+H386+H387+H388+H389+H390)</f>
        <v>2289875.4500000007</v>
      </c>
    </row>
    <row r="392" spans="1:8" s="2" customFormat="1" ht="18.75" customHeight="1" x14ac:dyDescent="0.25">
      <c r="A392" s="10"/>
      <c r="B392" s="10"/>
      <c r="C392" s="10"/>
      <c r="D392" s="10"/>
      <c r="E392" s="20"/>
      <c r="F392" s="21"/>
      <c r="G392" s="30"/>
      <c r="H392" s="12"/>
    </row>
    <row r="393" spans="1:8" s="2" customFormat="1" ht="17.25" customHeight="1" x14ac:dyDescent="0.25">
      <c r="A393" s="61" t="s">
        <v>319</v>
      </c>
      <c r="B393" s="61"/>
      <c r="C393" s="61"/>
      <c r="D393" s="61"/>
      <c r="E393" s="61"/>
      <c r="F393" s="61"/>
      <c r="G393" s="18"/>
      <c r="H393" s="18"/>
    </row>
    <row r="394" spans="1:8" s="2" customFormat="1" ht="33.75" customHeight="1" x14ac:dyDescent="0.25">
      <c r="A394" s="62" t="s">
        <v>336</v>
      </c>
      <c r="B394" s="62" t="s">
        <v>4</v>
      </c>
      <c r="C394" s="62" t="s">
        <v>4</v>
      </c>
      <c r="D394" s="40" t="s">
        <v>321</v>
      </c>
      <c r="E394" s="41">
        <v>1</v>
      </c>
      <c r="F394" s="42">
        <v>4781.4799999999996</v>
      </c>
      <c r="G394" s="43" t="s">
        <v>10</v>
      </c>
      <c r="H394" s="42">
        <v>4781.4799999999996</v>
      </c>
    </row>
    <row r="395" spans="1:8" s="2" customFormat="1" ht="26.25" x14ac:dyDescent="0.25">
      <c r="A395" s="63" t="s">
        <v>337</v>
      </c>
      <c r="B395" s="63" t="s">
        <v>4</v>
      </c>
      <c r="C395" s="63" t="s">
        <v>4</v>
      </c>
      <c r="D395" s="24" t="s">
        <v>322</v>
      </c>
      <c r="E395" s="13">
        <v>1</v>
      </c>
      <c r="F395" s="14">
        <v>21600</v>
      </c>
      <c r="G395" s="25" t="s">
        <v>10</v>
      </c>
      <c r="H395" s="14">
        <v>21600</v>
      </c>
    </row>
    <row r="396" spans="1:8" s="2" customFormat="1" ht="26.25" x14ac:dyDescent="0.25">
      <c r="A396" s="63" t="s">
        <v>338</v>
      </c>
      <c r="B396" s="63" t="s">
        <v>4</v>
      </c>
      <c r="C396" s="63" t="s">
        <v>4</v>
      </c>
      <c r="D396" s="24" t="s">
        <v>323</v>
      </c>
      <c r="E396" s="13">
        <v>1</v>
      </c>
      <c r="F396" s="14">
        <v>40224.14</v>
      </c>
      <c r="G396" s="25" t="s">
        <v>10</v>
      </c>
      <c r="H396" s="14">
        <v>40224.14</v>
      </c>
    </row>
    <row r="397" spans="1:8" s="2" customFormat="1" ht="26.25" x14ac:dyDescent="0.25">
      <c r="A397" s="63" t="s">
        <v>339</v>
      </c>
      <c r="B397" s="63" t="s">
        <v>4</v>
      </c>
      <c r="C397" s="63" t="s">
        <v>4</v>
      </c>
      <c r="D397" s="24" t="s">
        <v>278</v>
      </c>
      <c r="E397" s="13">
        <v>1</v>
      </c>
      <c r="F397" s="14">
        <v>15930</v>
      </c>
      <c r="G397" s="25" t="s">
        <v>10</v>
      </c>
      <c r="H397" s="14">
        <v>15930</v>
      </c>
    </row>
    <row r="398" spans="1:8" s="2" customFormat="1" ht="21.75" customHeight="1" x14ac:dyDescent="0.25">
      <c r="A398" s="63" t="s">
        <v>340</v>
      </c>
      <c r="B398" s="63" t="s">
        <v>4</v>
      </c>
      <c r="C398" s="63" t="s">
        <v>4</v>
      </c>
      <c r="D398" s="24" t="s">
        <v>324</v>
      </c>
      <c r="E398" s="13">
        <v>1</v>
      </c>
      <c r="F398" s="14">
        <v>6457.6</v>
      </c>
      <c r="G398" s="25" t="s">
        <v>10</v>
      </c>
      <c r="H398" s="14">
        <v>6457.6</v>
      </c>
    </row>
    <row r="399" spans="1:8" s="2" customFormat="1" ht="26.25" x14ac:dyDescent="0.25">
      <c r="A399" s="63" t="s">
        <v>341</v>
      </c>
      <c r="B399" s="63" t="s">
        <v>4</v>
      </c>
      <c r="C399" s="63" t="s">
        <v>4</v>
      </c>
      <c r="D399" s="24" t="s">
        <v>325</v>
      </c>
      <c r="E399" s="13">
        <v>1</v>
      </c>
      <c r="F399" s="14">
        <v>65000</v>
      </c>
      <c r="G399" s="25" t="s">
        <v>10</v>
      </c>
      <c r="H399" s="14">
        <v>65000</v>
      </c>
    </row>
    <row r="400" spans="1:8" s="2" customFormat="1" ht="26.25" x14ac:dyDescent="0.25">
      <c r="A400" s="63" t="s">
        <v>342</v>
      </c>
      <c r="B400" s="63" t="s">
        <v>4</v>
      </c>
      <c r="C400" s="63" t="s">
        <v>4</v>
      </c>
      <c r="D400" s="24" t="s">
        <v>326</v>
      </c>
      <c r="E400" s="13">
        <v>1</v>
      </c>
      <c r="F400" s="14">
        <v>31191.81</v>
      </c>
      <c r="G400" s="25" t="s">
        <v>10</v>
      </c>
      <c r="H400" s="14">
        <v>31191.81</v>
      </c>
    </row>
    <row r="401" spans="1:8" s="2" customFormat="1" ht="26.25" x14ac:dyDescent="0.25">
      <c r="A401" s="63" t="s">
        <v>343</v>
      </c>
      <c r="B401" s="63" t="s">
        <v>4</v>
      </c>
      <c r="C401" s="63" t="s">
        <v>4</v>
      </c>
      <c r="D401" s="24" t="s">
        <v>327</v>
      </c>
      <c r="E401" s="13">
        <v>1</v>
      </c>
      <c r="F401" s="14">
        <v>29807.11</v>
      </c>
      <c r="G401" s="25" t="s">
        <v>10</v>
      </c>
      <c r="H401" s="14">
        <v>29807.11</v>
      </c>
    </row>
    <row r="402" spans="1:8" s="2" customFormat="1" ht="27.75" customHeight="1" x14ac:dyDescent="0.25">
      <c r="A402" s="63" t="s">
        <v>344</v>
      </c>
      <c r="B402" s="63" t="s">
        <v>4</v>
      </c>
      <c r="C402" s="63" t="s">
        <v>4</v>
      </c>
      <c r="D402" s="24" t="s">
        <v>328</v>
      </c>
      <c r="E402" s="13">
        <v>1</v>
      </c>
      <c r="F402" s="14">
        <v>35524.57</v>
      </c>
      <c r="G402" s="25" t="s">
        <v>10</v>
      </c>
      <c r="H402" s="14">
        <v>35524.57</v>
      </c>
    </row>
    <row r="403" spans="1:8" s="2" customFormat="1" ht="27.75" customHeight="1" x14ac:dyDescent="0.25">
      <c r="A403" s="63" t="s">
        <v>345</v>
      </c>
      <c r="B403" s="63" t="s">
        <v>4</v>
      </c>
      <c r="C403" s="63" t="s">
        <v>4</v>
      </c>
      <c r="D403" s="24" t="s">
        <v>329</v>
      </c>
      <c r="E403" s="13">
        <v>1</v>
      </c>
      <c r="F403" s="14">
        <v>30751.37</v>
      </c>
      <c r="G403" s="25" t="s">
        <v>10</v>
      </c>
      <c r="H403" s="14">
        <v>30751.37</v>
      </c>
    </row>
    <row r="404" spans="1:8" s="2" customFormat="1" ht="15" customHeight="1" x14ac:dyDescent="0.25">
      <c r="A404" s="63" t="s">
        <v>346</v>
      </c>
      <c r="B404" s="63" t="s">
        <v>4</v>
      </c>
      <c r="C404" s="63" t="s">
        <v>4</v>
      </c>
      <c r="D404" s="24" t="s">
        <v>330</v>
      </c>
      <c r="E404" s="13">
        <v>1</v>
      </c>
      <c r="F404" s="14">
        <v>8392.24</v>
      </c>
      <c r="G404" s="25" t="s">
        <v>10</v>
      </c>
      <c r="H404" s="14">
        <v>8392.24</v>
      </c>
    </row>
    <row r="405" spans="1:8" s="2" customFormat="1" ht="26.25" customHeight="1" x14ac:dyDescent="0.25">
      <c r="A405" s="63" t="s">
        <v>347</v>
      </c>
      <c r="B405" s="63" t="s">
        <v>4</v>
      </c>
      <c r="C405" s="63" t="s">
        <v>4</v>
      </c>
      <c r="D405" s="24" t="s">
        <v>331</v>
      </c>
      <c r="E405" s="13">
        <v>1</v>
      </c>
      <c r="F405" s="14">
        <v>20631.82</v>
      </c>
      <c r="G405" s="25" t="s">
        <v>10</v>
      </c>
      <c r="H405" s="14">
        <v>20631.82</v>
      </c>
    </row>
    <row r="406" spans="1:8" s="2" customFormat="1" ht="26.25" customHeight="1" x14ac:dyDescent="0.25">
      <c r="A406" s="63" t="s">
        <v>348</v>
      </c>
      <c r="B406" s="63" t="s">
        <v>4</v>
      </c>
      <c r="C406" s="63" t="s">
        <v>4</v>
      </c>
      <c r="D406" s="24" t="s">
        <v>331</v>
      </c>
      <c r="E406" s="13">
        <v>1</v>
      </c>
      <c r="F406" s="14">
        <v>20631.82</v>
      </c>
      <c r="G406" s="25" t="s">
        <v>10</v>
      </c>
      <c r="H406" s="14">
        <v>20631.82</v>
      </c>
    </row>
    <row r="407" spans="1:8" s="2" customFormat="1" ht="26.25" customHeight="1" x14ac:dyDescent="0.25">
      <c r="A407" s="63" t="s">
        <v>349</v>
      </c>
      <c r="B407" s="63" t="s">
        <v>4</v>
      </c>
      <c r="C407" s="63" t="s">
        <v>4</v>
      </c>
      <c r="D407" s="24" t="s">
        <v>332</v>
      </c>
      <c r="E407" s="13">
        <v>1</v>
      </c>
      <c r="F407" s="14">
        <v>15730</v>
      </c>
      <c r="G407" s="25" t="s">
        <v>10</v>
      </c>
      <c r="H407" s="14">
        <v>15730</v>
      </c>
    </row>
    <row r="408" spans="1:8" s="2" customFormat="1" ht="26.25" x14ac:dyDescent="0.25">
      <c r="A408" s="63" t="s">
        <v>350</v>
      </c>
      <c r="B408" s="63" t="s">
        <v>4</v>
      </c>
      <c r="C408" s="63" t="s">
        <v>4</v>
      </c>
      <c r="D408" s="24" t="s">
        <v>333</v>
      </c>
      <c r="E408" s="13">
        <v>1</v>
      </c>
      <c r="F408" s="14">
        <v>15269</v>
      </c>
      <c r="G408" s="25" t="s">
        <v>10</v>
      </c>
      <c r="H408" s="14">
        <v>15269</v>
      </c>
    </row>
    <row r="409" spans="1:8" s="2" customFormat="1" ht="26.25" customHeight="1" x14ac:dyDescent="0.25">
      <c r="A409" s="63" t="s">
        <v>351</v>
      </c>
      <c r="B409" s="63" t="s">
        <v>4</v>
      </c>
      <c r="C409" s="63" t="s">
        <v>4</v>
      </c>
      <c r="D409" s="24" t="s">
        <v>334</v>
      </c>
      <c r="E409" s="13">
        <v>1</v>
      </c>
      <c r="F409" s="14">
        <v>11056.5</v>
      </c>
      <c r="G409" s="25" t="s">
        <v>10</v>
      </c>
      <c r="H409" s="14">
        <v>11056.5</v>
      </c>
    </row>
    <row r="410" spans="1:8" s="2" customFormat="1" ht="26.25" customHeight="1" x14ac:dyDescent="0.25">
      <c r="A410" s="63" t="s">
        <v>352</v>
      </c>
      <c r="B410" s="63" t="s">
        <v>4</v>
      </c>
      <c r="C410" s="63" t="s">
        <v>4</v>
      </c>
      <c r="D410" s="24" t="s">
        <v>334</v>
      </c>
      <c r="E410" s="13">
        <v>1</v>
      </c>
      <c r="F410" s="14">
        <v>11056.5</v>
      </c>
      <c r="G410" s="25" t="s">
        <v>10</v>
      </c>
      <c r="H410" s="14">
        <v>11056.5</v>
      </c>
    </row>
    <row r="411" spans="1:8" s="2" customFormat="1" ht="29.25" customHeight="1" x14ac:dyDescent="0.25">
      <c r="A411" s="63" t="s">
        <v>353</v>
      </c>
      <c r="B411" s="63" t="s">
        <v>4</v>
      </c>
      <c r="C411" s="63" t="s">
        <v>4</v>
      </c>
      <c r="D411" s="24" t="s">
        <v>335</v>
      </c>
      <c r="E411" s="13">
        <v>1</v>
      </c>
      <c r="F411" s="14">
        <v>19500</v>
      </c>
      <c r="G411" s="25" t="s">
        <v>10</v>
      </c>
      <c r="H411" s="14">
        <v>19500</v>
      </c>
    </row>
    <row r="412" spans="1:8" s="2" customFormat="1" ht="26.25" customHeight="1" x14ac:dyDescent="0.25">
      <c r="A412" s="63" t="s">
        <v>354</v>
      </c>
      <c r="B412" s="63" t="s">
        <v>4</v>
      </c>
      <c r="C412" s="63" t="s">
        <v>4</v>
      </c>
      <c r="D412" s="24" t="s">
        <v>367</v>
      </c>
      <c r="E412" s="13">
        <v>1</v>
      </c>
      <c r="F412" s="14">
        <v>37836.199999999997</v>
      </c>
      <c r="G412" s="25" t="s">
        <v>10</v>
      </c>
      <c r="H412" s="14">
        <f t="shared" ref="H412:H418" si="12">F412</f>
        <v>37836.199999999997</v>
      </c>
    </row>
    <row r="413" spans="1:8" s="2" customFormat="1" ht="67.5" customHeight="1" x14ac:dyDescent="0.25">
      <c r="A413" s="63" t="s">
        <v>355</v>
      </c>
      <c r="B413" s="63" t="s">
        <v>4</v>
      </c>
      <c r="C413" s="63" t="s">
        <v>4</v>
      </c>
      <c r="D413" s="24" t="s">
        <v>366</v>
      </c>
      <c r="E413" s="13">
        <v>1</v>
      </c>
      <c r="F413" s="14">
        <v>14278</v>
      </c>
      <c r="G413" s="25" t="s">
        <v>10</v>
      </c>
      <c r="H413" s="14">
        <f t="shared" si="12"/>
        <v>14278</v>
      </c>
    </row>
    <row r="414" spans="1:8" s="2" customFormat="1" ht="39" x14ac:dyDescent="0.25">
      <c r="A414" s="63" t="s">
        <v>356</v>
      </c>
      <c r="B414" s="63" t="s">
        <v>4</v>
      </c>
      <c r="C414" s="63" t="s">
        <v>4</v>
      </c>
      <c r="D414" s="24" t="s">
        <v>365</v>
      </c>
      <c r="E414" s="13">
        <v>1</v>
      </c>
      <c r="F414" s="14">
        <v>54808.55</v>
      </c>
      <c r="G414" s="25" t="s">
        <v>10</v>
      </c>
      <c r="H414" s="14">
        <f t="shared" si="12"/>
        <v>54808.55</v>
      </c>
    </row>
    <row r="415" spans="1:8" s="2" customFormat="1" ht="39" x14ac:dyDescent="0.25">
      <c r="A415" s="63" t="s">
        <v>357</v>
      </c>
      <c r="B415" s="63" t="s">
        <v>4</v>
      </c>
      <c r="C415" s="63" t="s">
        <v>4</v>
      </c>
      <c r="D415" s="24" t="s">
        <v>364</v>
      </c>
      <c r="E415" s="13">
        <v>1</v>
      </c>
      <c r="F415" s="14">
        <v>42574.5</v>
      </c>
      <c r="G415" s="25" t="s">
        <v>10</v>
      </c>
      <c r="H415" s="14">
        <f t="shared" si="12"/>
        <v>42574.5</v>
      </c>
    </row>
    <row r="416" spans="1:8" s="2" customFormat="1" ht="51.75" customHeight="1" x14ac:dyDescent="0.25">
      <c r="A416" s="63" t="s">
        <v>358</v>
      </c>
      <c r="B416" s="63" t="s">
        <v>4</v>
      </c>
      <c r="C416" s="63" t="s">
        <v>4</v>
      </c>
      <c r="D416" s="24" t="s">
        <v>363</v>
      </c>
      <c r="E416" s="13">
        <v>1</v>
      </c>
      <c r="F416" s="14">
        <v>37700</v>
      </c>
      <c r="G416" s="25" t="s">
        <v>10</v>
      </c>
      <c r="H416" s="14">
        <f t="shared" si="12"/>
        <v>37700</v>
      </c>
    </row>
    <row r="417" spans="1:8" s="2" customFormat="1" ht="39" x14ac:dyDescent="0.25">
      <c r="A417" s="63" t="s">
        <v>359</v>
      </c>
      <c r="B417" s="63" t="s">
        <v>4</v>
      </c>
      <c r="C417" s="63" t="s">
        <v>4</v>
      </c>
      <c r="D417" s="24" t="s">
        <v>361</v>
      </c>
      <c r="E417" s="13">
        <v>1</v>
      </c>
      <c r="F417" s="14">
        <v>7954.38</v>
      </c>
      <c r="G417" s="25" t="s">
        <v>10</v>
      </c>
      <c r="H417" s="14">
        <f t="shared" si="12"/>
        <v>7954.38</v>
      </c>
    </row>
    <row r="418" spans="1:8" s="2" customFormat="1" ht="51.75" customHeight="1" x14ac:dyDescent="0.25">
      <c r="A418" s="62" t="s">
        <v>360</v>
      </c>
      <c r="B418" s="62" t="s">
        <v>4</v>
      </c>
      <c r="C418" s="62" t="s">
        <v>4</v>
      </c>
      <c r="D418" s="40" t="s">
        <v>362</v>
      </c>
      <c r="E418" s="41">
        <v>1</v>
      </c>
      <c r="F418" s="42">
        <v>19900.86</v>
      </c>
      <c r="G418" s="43" t="s">
        <v>10</v>
      </c>
      <c r="H418" s="42">
        <f t="shared" si="12"/>
        <v>19900.86</v>
      </c>
    </row>
    <row r="419" spans="1:8" s="2" customFormat="1" x14ac:dyDescent="0.25">
      <c r="A419" s="9"/>
      <c r="B419" s="9"/>
      <c r="C419" s="9"/>
      <c r="D419" s="10" t="s">
        <v>320</v>
      </c>
      <c r="E419" s="31">
        <f>SUM(E394+E395+E396+E397+E398+E399+E400+E401+E402+E403+E404+E405+E406+E407+E408+E409+E410+E411+E412+E413+E414+E415+E416+E417+E418)</f>
        <v>25</v>
      </c>
      <c r="F419" s="31"/>
      <c r="G419" s="31"/>
      <c r="H419" s="15">
        <f>SUM(H394+H395+H396+H397+H398+H399+H400+H401+H402+H403+H404+H405+H406+H407+H408+H409+H410+H411+H412+H413+H414+H415+H416+H417+H418)</f>
        <v>618588.44999999995</v>
      </c>
    </row>
    <row r="420" spans="1:8" s="2" customFormat="1" x14ac:dyDescent="0.25">
      <c r="A420" s="9"/>
      <c r="B420" s="9"/>
      <c r="C420" s="9"/>
      <c r="D420" s="10"/>
      <c r="E420" s="11"/>
      <c r="F420" s="11"/>
      <c r="G420" s="11"/>
      <c r="H420" s="12"/>
    </row>
    <row r="421" spans="1:8" s="2" customFormat="1" ht="17.25" customHeight="1" x14ac:dyDescent="0.25">
      <c r="A421" s="61" t="s">
        <v>651</v>
      </c>
      <c r="B421" s="61"/>
      <c r="C421" s="61"/>
      <c r="D421" s="61"/>
      <c r="E421" s="61"/>
      <c r="F421" s="61"/>
      <c r="G421" s="18"/>
      <c r="H421" s="18"/>
    </row>
    <row r="422" spans="1:8" s="2" customFormat="1" ht="33.75" customHeight="1" x14ac:dyDescent="0.25">
      <c r="A422" s="62" t="s">
        <v>653</v>
      </c>
      <c r="B422" s="62" t="s">
        <v>4</v>
      </c>
      <c r="C422" s="62" t="s">
        <v>4</v>
      </c>
      <c r="D422" s="40" t="s">
        <v>171</v>
      </c>
      <c r="E422" s="41">
        <v>1</v>
      </c>
      <c r="F422" s="42">
        <v>8085</v>
      </c>
      <c r="G422" s="43" t="s">
        <v>10</v>
      </c>
      <c r="H422" s="42">
        <f>F422</f>
        <v>8085</v>
      </c>
    </row>
    <row r="423" spans="1:8" s="2" customFormat="1" ht="102.75" x14ac:dyDescent="0.25">
      <c r="A423" s="62" t="s">
        <v>654</v>
      </c>
      <c r="B423" s="62" t="s">
        <v>4</v>
      </c>
      <c r="C423" s="62" t="s">
        <v>4</v>
      </c>
      <c r="D423" s="40" t="s">
        <v>131</v>
      </c>
      <c r="E423" s="41" t="s">
        <v>13</v>
      </c>
      <c r="F423" s="42">
        <v>174423</v>
      </c>
      <c r="G423" s="43" t="s">
        <v>10</v>
      </c>
      <c r="H423" s="42">
        <f>F423</f>
        <v>174423</v>
      </c>
    </row>
    <row r="424" spans="1:8" s="2" customFormat="1" x14ac:dyDescent="0.25">
      <c r="A424" s="9"/>
      <c r="B424" s="9"/>
      <c r="C424" s="9"/>
      <c r="D424" s="10" t="s">
        <v>650</v>
      </c>
      <c r="E424" s="31">
        <f>SUM(E422+E423)</f>
        <v>2</v>
      </c>
      <c r="F424" s="31"/>
      <c r="G424" s="31"/>
      <c r="H424" s="12">
        <f>SUM(H422+H423)</f>
        <v>182508</v>
      </c>
    </row>
    <row r="425" spans="1:8" s="2" customFormat="1" x14ac:dyDescent="0.25">
      <c r="A425" s="9"/>
      <c r="B425" s="9"/>
      <c r="C425" s="9"/>
      <c r="D425" s="10"/>
      <c r="E425" s="11"/>
      <c r="F425" s="11"/>
      <c r="G425" s="11"/>
      <c r="H425" s="12"/>
    </row>
    <row r="426" spans="1:8" s="2" customFormat="1" x14ac:dyDescent="0.25">
      <c r="A426" s="10"/>
      <c r="B426" s="10"/>
      <c r="C426" s="10"/>
      <c r="D426" s="10" t="s">
        <v>251</v>
      </c>
      <c r="E426" s="11">
        <f>E282+E286+E303+E311+E391+E419+E424</f>
        <v>158</v>
      </c>
      <c r="F426" s="11"/>
      <c r="G426" s="11"/>
      <c r="H426" s="12">
        <f>H282+H286+H303+H311+H391+H419+H424</f>
        <v>5664016.4400000004</v>
      </c>
    </row>
    <row r="427" spans="1:8" s="2" customFormat="1" x14ac:dyDescent="0.25">
      <c r="A427" s="39"/>
      <c r="B427" s="39"/>
      <c r="C427" s="39"/>
      <c r="D427" s="27"/>
      <c r="E427" s="28"/>
      <c r="F427" s="21"/>
      <c r="G427" s="29"/>
      <c r="H427" s="21"/>
    </row>
    <row r="428" spans="1:8" s="2" customFormat="1" x14ac:dyDescent="0.25">
      <c r="A428" s="61" t="s">
        <v>517</v>
      </c>
      <c r="B428" s="61"/>
      <c r="C428" s="61"/>
      <c r="D428" s="27"/>
      <c r="E428" s="28"/>
      <c r="F428" s="21"/>
      <c r="G428" s="29"/>
      <c r="H428" s="21"/>
    </row>
    <row r="429" spans="1:8" s="2" customFormat="1" x14ac:dyDescent="0.25">
      <c r="A429" s="61" t="s">
        <v>486</v>
      </c>
      <c r="B429" s="61"/>
      <c r="C429" s="61"/>
      <c r="D429" s="61"/>
      <c r="E429" s="61"/>
      <c r="F429" s="61"/>
      <c r="G429" s="61"/>
      <c r="H429" s="61"/>
    </row>
    <row r="430" spans="1:8" s="2" customFormat="1" ht="26.25" customHeight="1" x14ac:dyDescent="0.25">
      <c r="A430" s="62" t="s">
        <v>493</v>
      </c>
      <c r="B430" s="62"/>
      <c r="C430" s="62"/>
      <c r="D430" s="40" t="s">
        <v>487</v>
      </c>
      <c r="E430" s="41">
        <v>1</v>
      </c>
      <c r="F430" s="42">
        <v>7317.66</v>
      </c>
      <c r="G430" s="43" t="s">
        <v>10</v>
      </c>
      <c r="H430" s="42">
        <v>7317.66</v>
      </c>
    </row>
    <row r="431" spans="1:8" s="2" customFormat="1" ht="26.25" customHeight="1" x14ac:dyDescent="0.25">
      <c r="A431" s="63" t="s">
        <v>494</v>
      </c>
      <c r="B431" s="63"/>
      <c r="C431" s="63"/>
      <c r="D431" s="24" t="s">
        <v>488</v>
      </c>
      <c r="E431" s="13">
        <v>1</v>
      </c>
      <c r="F431" s="14">
        <v>4000</v>
      </c>
      <c r="G431" s="25" t="s">
        <v>10</v>
      </c>
      <c r="H431" s="14">
        <v>4000</v>
      </c>
    </row>
    <row r="432" spans="1:8" s="2" customFormat="1" ht="64.5" x14ac:dyDescent="0.25">
      <c r="A432" s="65" t="s">
        <v>495</v>
      </c>
      <c r="B432" s="65"/>
      <c r="C432" s="65"/>
      <c r="D432" s="19" t="s">
        <v>0</v>
      </c>
      <c r="E432" s="20">
        <v>1</v>
      </c>
      <c r="F432" s="21">
        <v>6465517.2400000002</v>
      </c>
      <c r="G432" s="22" t="s">
        <v>10</v>
      </c>
      <c r="H432" s="21">
        <v>6465517.2400000002</v>
      </c>
    </row>
    <row r="433" spans="1:8" s="2" customFormat="1" x14ac:dyDescent="0.25">
      <c r="A433" s="9"/>
      <c r="B433" s="9"/>
      <c r="C433" s="9"/>
      <c r="D433" s="10" t="s">
        <v>484</v>
      </c>
      <c r="E433" s="31">
        <f>SUM(E430+E431+E432)</f>
        <v>3</v>
      </c>
      <c r="F433" s="31"/>
      <c r="G433" s="31"/>
      <c r="H433" s="12">
        <f>SUM(H430+H431+H432)</f>
        <v>6476834.9000000004</v>
      </c>
    </row>
    <row r="434" spans="1:8" s="2" customFormat="1" x14ac:dyDescent="0.25">
      <c r="A434" s="9"/>
      <c r="B434" s="9"/>
      <c r="C434" s="9"/>
      <c r="D434" s="10"/>
      <c r="E434" s="11"/>
      <c r="F434" s="11"/>
      <c r="G434" s="11"/>
      <c r="H434" s="12"/>
    </row>
    <row r="435" spans="1:8" s="2" customFormat="1" x14ac:dyDescent="0.25">
      <c r="A435" s="10"/>
      <c r="B435" s="10"/>
      <c r="C435" s="10"/>
      <c r="D435" s="10" t="s">
        <v>485</v>
      </c>
      <c r="E435" s="11">
        <f>E433</f>
        <v>3</v>
      </c>
      <c r="F435" s="11"/>
      <c r="G435" s="11"/>
      <c r="H435" s="12">
        <f>H433</f>
        <v>6476834.9000000004</v>
      </c>
    </row>
    <row r="436" spans="1:8" s="2" customFormat="1" ht="13.5" customHeight="1" x14ac:dyDescent="0.25">
      <c r="A436" s="26"/>
      <c r="B436" s="26"/>
      <c r="C436" s="26"/>
      <c r="D436" s="27"/>
      <c r="E436" s="28"/>
      <c r="F436" s="21"/>
      <c r="G436" s="29"/>
      <c r="H436" s="21"/>
    </row>
    <row r="437" spans="1:8" s="2" customFormat="1" x14ac:dyDescent="0.25">
      <c r="A437" s="61" t="s">
        <v>518</v>
      </c>
      <c r="B437" s="61"/>
      <c r="C437" s="61"/>
      <c r="D437" s="27"/>
      <c r="E437" s="28"/>
      <c r="F437" s="21"/>
      <c r="G437" s="29"/>
      <c r="H437" s="21"/>
    </row>
    <row r="438" spans="1:8" s="2" customFormat="1" x14ac:dyDescent="0.25">
      <c r="A438" s="61" t="s">
        <v>489</v>
      </c>
      <c r="B438" s="61"/>
      <c r="C438" s="61"/>
      <c r="D438" s="61"/>
      <c r="E438" s="61"/>
      <c r="F438" s="61"/>
      <c r="G438" s="61"/>
      <c r="H438" s="61"/>
    </row>
    <row r="439" spans="1:8" s="2" customFormat="1" ht="30.75" customHeight="1" x14ac:dyDescent="0.25">
      <c r="A439" s="62" t="s">
        <v>496</v>
      </c>
      <c r="B439" s="62"/>
      <c r="C439" s="62"/>
      <c r="D439" s="40" t="s">
        <v>490</v>
      </c>
      <c r="E439" s="41">
        <v>1</v>
      </c>
      <c r="F439" s="42">
        <v>7926</v>
      </c>
      <c r="G439" s="43" t="s">
        <v>10</v>
      </c>
      <c r="H439" s="42">
        <f>F439</f>
        <v>7926</v>
      </c>
    </row>
    <row r="440" spans="1:8" s="2" customFormat="1" ht="39" x14ac:dyDescent="0.25">
      <c r="A440" s="63" t="s">
        <v>497</v>
      </c>
      <c r="B440" s="63"/>
      <c r="C440" s="63"/>
      <c r="D440" s="24" t="s">
        <v>491</v>
      </c>
      <c r="E440" s="13">
        <v>1</v>
      </c>
      <c r="F440" s="14">
        <v>7926</v>
      </c>
      <c r="G440" s="25" t="s">
        <v>10</v>
      </c>
      <c r="H440" s="14">
        <f>F440</f>
        <v>7926</v>
      </c>
    </row>
    <row r="441" spans="1:8" s="2" customFormat="1" ht="39" x14ac:dyDescent="0.25">
      <c r="A441" s="65" t="s">
        <v>498</v>
      </c>
      <c r="B441" s="65"/>
      <c r="C441" s="65"/>
      <c r="D441" s="19" t="s">
        <v>492</v>
      </c>
      <c r="E441" s="20" t="s">
        <v>13</v>
      </c>
      <c r="F441" s="21">
        <v>8268</v>
      </c>
      <c r="G441" s="22" t="s">
        <v>10</v>
      </c>
      <c r="H441" s="21">
        <v>8268</v>
      </c>
    </row>
    <row r="442" spans="1:8" s="2" customFormat="1" ht="17.25" customHeight="1" x14ac:dyDescent="0.25">
      <c r="A442" s="9"/>
      <c r="B442" s="9"/>
      <c r="C442" s="9"/>
      <c r="D442" s="10" t="s">
        <v>499</v>
      </c>
      <c r="E442" s="32">
        <f>SUM(E439+E440+E441)</f>
        <v>3</v>
      </c>
      <c r="F442" s="32"/>
      <c r="G442" s="32"/>
      <c r="H442" s="12">
        <f>SUM(H439+H440+H441)</f>
        <v>24120</v>
      </c>
    </row>
    <row r="443" spans="1:8" s="2" customFormat="1" ht="9.75" customHeight="1" x14ac:dyDescent="0.25">
      <c r="A443" s="9"/>
      <c r="B443" s="9"/>
      <c r="C443" s="9"/>
      <c r="D443" s="10"/>
      <c r="E443" s="11"/>
      <c r="F443" s="11"/>
      <c r="G443" s="11"/>
      <c r="H443" s="12"/>
    </row>
    <row r="444" spans="1:8" s="2" customFormat="1" x14ac:dyDescent="0.25">
      <c r="A444" s="10"/>
      <c r="B444" s="10"/>
      <c r="C444" s="10"/>
      <c r="D444" s="10" t="s">
        <v>500</v>
      </c>
      <c r="E444" s="11">
        <f>E442</f>
        <v>3</v>
      </c>
      <c r="F444" s="11"/>
      <c r="G444" s="11"/>
      <c r="H444" s="12">
        <f>H442</f>
        <v>24120</v>
      </c>
    </row>
    <row r="445" spans="1:8" s="2" customFormat="1" x14ac:dyDescent="0.25">
      <c r="A445" s="38"/>
      <c r="B445" s="38"/>
      <c r="C445" s="38"/>
      <c r="D445" s="27"/>
      <c r="E445" s="28"/>
      <c r="F445" s="21"/>
      <c r="G445" s="29"/>
      <c r="H445" s="21"/>
    </row>
    <row r="446" spans="1:8" s="2" customFormat="1" x14ac:dyDescent="0.25">
      <c r="A446" s="61" t="s">
        <v>501</v>
      </c>
      <c r="B446" s="61"/>
      <c r="C446" s="61"/>
      <c r="D446" s="61"/>
      <c r="E446" s="61"/>
      <c r="F446" s="61"/>
      <c r="G446" s="61"/>
      <c r="H446" s="61"/>
    </row>
    <row r="447" spans="1:8" s="2" customFormat="1" ht="18.75" customHeight="1" x14ac:dyDescent="0.25">
      <c r="A447" s="62" t="s">
        <v>504</v>
      </c>
      <c r="B447" s="62"/>
      <c r="C447" s="62"/>
      <c r="D447" s="40" t="s">
        <v>507</v>
      </c>
      <c r="E447" s="41">
        <v>1</v>
      </c>
      <c r="F447" s="42">
        <v>8390</v>
      </c>
      <c r="G447" s="43" t="s">
        <v>10</v>
      </c>
      <c r="H447" s="42">
        <v>8390</v>
      </c>
    </row>
    <row r="448" spans="1:8" s="2" customFormat="1" x14ac:dyDescent="0.25">
      <c r="A448" s="63" t="s">
        <v>505</v>
      </c>
      <c r="B448" s="63"/>
      <c r="C448" s="63"/>
      <c r="D448" s="24" t="s">
        <v>508</v>
      </c>
      <c r="E448" s="13">
        <v>1</v>
      </c>
      <c r="F448" s="14">
        <v>6999</v>
      </c>
      <c r="G448" s="25" t="s">
        <v>10</v>
      </c>
      <c r="H448" s="14">
        <v>6999</v>
      </c>
    </row>
    <row r="449" spans="1:8" s="2" customFormat="1" ht="26.25" customHeight="1" x14ac:dyDescent="0.25">
      <c r="A449" s="63" t="s">
        <v>506</v>
      </c>
      <c r="B449" s="63"/>
      <c r="C449" s="63"/>
      <c r="D449" s="24" t="s">
        <v>509</v>
      </c>
      <c r="E449" s="13" t="s">
        <v>13</v>
      </c>
      <c r="F449" s="14">
        <v>3699</v>
      </c>
      <c r="G449" s="25" t="s">
        <v>10</v>
      </c>
      <c r="H449" s="14">
        <v>3699</v>
      </c>
    </row>
    <row r="450" spans="1:8" s="2" customFormat="1" ht="15" customHeight="1" x14ac:dyDescent="0.25">
      <c r="A450" s="65" t="s">
        <v>510</v>
      </c>
      <c r="B450" s="65"/>
      <c r="C450" s="65"/>
      <c r="D450" s="19" t="s">
        <v>519</v>
      </c>
      <c r="E450" s="20">
        <v>1</v>
      </c>
      <c r="F450" s="21">
        <v>25272</v>
      </c>
      <c r="G450" s="22" t="s">
        <v>10</v>
      </c>
      <c r="H450" s="21">
        <v>25272</v>
      </c>
    </row>
    <row r="451" spans="1:8" s="2" customFormat="1" x14ac:dyDescent="0.25">
      <c r="A451" s="5"/>
      <c r="B451" s="5"/>
      <c r="C451" s="5"/>
      <c r="D451" s="6" t="s">
        <v>502</v>
      </c>
      <c r="E451" s="47">
        <f>SUM(E447+E448+E449+E450)</f>
        <v>4</v>
      </c>
      <c r="F451" s="8"/>
      <c r="G451" s="8"/>
      <c r="H451" s="8">
        <f>SUM(H447+H448+H449+H450)</f>
        <v>44360</v>
      </c>
    </row>
    <row r="452" spans="1:8" s="2" customFormat="1" ht="12.75" customHeight="1" x14ac:dyDescent="0.25">
      <c r="A452" s="9"/>
      <c r="B452" s="9"/>
      <c r="C452" s="9"/>
      <c r="D452" s="10"/>
      <c r="E452" s="11"/>
      <c r="F452" s="11"/>
      <c r="G452" s="11"/>
      <c r="H452" s="12"/>
    </row>
    <row r="453" spans="1:8" s="2" customFormat="1" x14ac:dyDescent="0.25">
      <c r="A453" s="10"/>
      <c r="B453" s="10"/>
      <c r="C453" s="10"/>
      <c r="D453" s="10" t="s">
        <v>503</v>
      </c>
      <c r="E453" s="11">
        <f>E451</f>
        <v>4</v>
      </c>
      <c r="F453" s="11"/>
      <c r="G453" s="11"/>
      <c r="H453" s="12">
        <f>H451</f>
        <v>44360</v>
      </c>
    </row>
    <row r="454" spans="1:8" s="2" customFormat="1" ht="11.25" customHeight="1" x14ac:dyDescent="0.25">
      <c r="A454" s="26"/>
      <c r="B454" s="26"/>
      <c r="C454" s="26"/>
      <c r="D454" s="27"/>
      <c r="E454" s="28"/>
      <c r="F454" s="21"/>
      <c r="G454" s="29"/>
      <c r="H454" s="21"/>
    </row>
    <row r="455" spans="1:8" s="2" customFormat="1" ht="10.5" customHeight="1" x14ac:dyDescent="0.25">
      <c r="A455" s="34"/>
      <c r="B455" s="34"/>
      <c r="C455" s="34"/>
      <c r="D455" s="35"/>
      <c r="E455" s="76"/>
      <c r="F455" s="76"/>
      <c r="G455" s="34"/>
      <c r="H455" s="34"/>
    </row>
    <row r="456" spans="1:8" s="2" customFormat="1" x14ac:dyDescent="0.25">
      <c r="A456" s="23"/>
      <c r="B456" s="23"/>
      <c r="C456" s="23"/>
      <c r="D456" s="33" t="s">
        <v>648</v>
      </c>
      <c r="E456" s="36">
        <f>SUM(E138+E206+E219+E245+E426+E435+E444+E453)</f>
        <v>369</v>
      </c>
      <c r="F456" s="77" t="s">
        <v>649</v>
      </c>
      <c r="G456" s="77"/>
      <c r="H456" s="37">
        <f>SUM(H138+H206+H219+H245+H426+H435+H444+H453)</f>
        <v>153445067.08800003</v>
      </c>
    </row>
    <row r="457" spans="1:8" s="2" customFormat="1" ht="24.75" customHeight="1" x14ac:dyDescent="0.25">
      <c r="E457" s="3"/>
    </row>
    <row r="458" spans="1:8" s="2" customFormat="1" x14ac:dyDescent="0.25">
      <c r="E458" s="3"/>
    </row>
    <row r="459" spans="1:8" s="2" customFormat="1" x14ac:dyDescent="0.25">
      <c r="E459" s="3"/>
    </row>
    <row r="460" spans="1:8" s="2" customFormat="1" x14ac:dyDescent="0.25">
      <c r="E460" s="3"/>
    </row>
    <row r="461" spans="1:8" s="2" customFormat="1" x14ac:dyDescent="0.25">
      <c r="E461" s="3"/>
    </row>
    <row r="462" spans="1:8" s="2" customFormat="1" x14ac:dyDescent="0.25">
      <c r="E462" s="3"/>
    </row>
    <row r="463" spans="1:8" s="2" customFormat="1" x14ac:dyDescent="0.25">
      <c r="E463" s="3"/>
    </row>
    <row r="464" spans="1:8" s="2" customFormat="1" x14ac:dyDescent="0.25">
      <c r="E464" s="3"/>
    </row>
    <row r="465" spans="5:5" s="2" customFormat="1" x14ac:dyDescent="0.25">
      <c r="E465" s="3"/>
    </row>
    <row r="466" spans="5:5" s="2" customFormat="1" x14ac:dyDescent="0.25">
      <c r="E466" s="3"/>
    </row>
    <row r="467" spans="5:5" s="2" customFormat="1" x14ac:dyDescent="0.25">
      <c r="E467" s="3"/>
    </row>
    <row r="468" spans="5:5" s="2" customFormat="1" x14ac:dyDescent="0.25">
      <c r="E468" s="3"/>
    </row>
    <row r="469" spans="5:5" s="2" customFormat="1" x14ac:dyDescent="0.25">
      <c r="E469" s="3"/>
    </row>
    <row r="470" spans="5:5" s="2" customFormat="1" x14ac:dyDescent="0.25">
      <c r="E470" s="3"/>
    </row>
    <row r="471" spans="5:5" s="2" customFormat="1" x14ac:dyDescent="0.25">
      <c r="E471" s="3"/>
    </row>
    <row r="472" spans="5:5" s="2" customFormat="1" x14ac:dyDescent="0.25">
      <c r="E472" s="3"/>
    </row>
    <row r="473" spans="5:5" s="2" customFormat="1" x14ac:dyDescent="0.25">
      <c r="E473" s="3"/>
    </row>
    <row r="474" spans="5:5" s="2" customFormat="1" x14ac:dyDescent="0.25">
      <c r="E474" s="3"/>
    </row>
    <row r="475" spans="5:5" s="2" customFormat="1" x14ac:dyDescent="0.25">
      <c r="E475" s="3"/>
    </row>
    <row r="476" spans="5:5" s="2" customFormat="1" x14ac:dyDescent="0.25">
      <c r="E476" s="3"/>
    </row>
    <row r="477" spans="5:5" s="2" customFormat="1" x14ac:dyDescent="0.25">
      <c r="E477" s="3"/>
    </row>
    <row r="478" spans="5:5" s="2" customFormat="1" x14ac:dyDescent="0.25">
      <c r="E478" s="3"/>
    </row>
    <row r="479" spans="5:5" s="2" customFormat="1" x14ac:dyDescent="0.25">
      <c r="E479" s="3"/>
    </row>
    <row r="480" spans="5:5" s="2" customFormat="1" x14ac:dyDescent="0.25">
      <c r="E480" s="3"/>
    </row>
    <row r="481" spans="5:5" s="2" customFormat="1" x14ac:dyDescent="0.25">
      <c r="E481" s="3"/>
    </row>
    <row r="482" spans="5:5" s="2" customFormat="1" x14ac:dyDescent="0.25">
      <c r="E482" s="3"/>
    </row>
    <row r="483" spans="5:5" s="2" customFormat="1" x14ac:dyDescent="0.25">
      <c r="E483" s="3"/>
    </row>
    <row r="484" spans="5:5" s="2" customFormat="1" x14ac:dyDescent="0.25">
      <c r="E484" s="3"/>
    </row>
    <row r="485" spans="5:5" s="2" customFormat="1" x14ac:dyDescent="0.25">
      <c r="E485" s="3"/>
    </row>
    <row r="486" spans="5:5" s="2" customFormat="1" x14ac:dyDescent="0.25">
      <c r="E486" s="3"/>
    </row>
    <row r="487" spans="5:5" s="2" customFormat="1" x14ac:dyDescent="0.25">
      <c r="E487" s="3"/>
    </row>
    <row r="488" spans="5:5" s="2" customFormat="1" x14ac:dyDescent="0.25">
      <c r="E488" s="3"/>
    </row>
    <row r="489" spans="5:5" s="2" customFormat="1" x14ac:dyDescent="0.25">
      <c r="E489" s="3"/>
    </row>
    <row r="490" spans="5:5" s="2" customFormat="1" x14ac:dyDescent="0.25">
      <c r="E490" s="3"/>
    </row>
    <row r="491" spans="5:5" s="2" customFormat="1" x14ac:dyDescent="0.25">
      <c r="E491" s="3"/>
    </row>
    <row r="492" spans="5:5" s="2" customFormat="1" x14ac:dyDescent="0.25">
      <c r="E492" s="3"/>
    </row>
    <row r="493" spans="5:5" s="2" customFormat="1" x14ac:dyDescent="0.25">
      <c r="E493" s="3"/>
    </row>
    <row r="494" spans="5:5" s="2" customFormat="1" x14ac:dyDescent="0.25">
      <c r="E494" s="3"/>
    </row>
    <row r="495" spans="5:5" s="2" customFormat="1" x14ac:dyDescent="0.25">
      <c r="E495" s="3"/>
    </row>
    <row r="496" spans="5:5" s="2" customFormat="1" x14ac:dyDescent="0.25">
      <c r="E496" s="3"/>
    </row>
    <row r="497" spans="5:5" s="2" customFormat="1" x14ac:dyDescent="0.25">
      <c r="E497" s="3"/>
    </row>
    <row r="498" spans="5:5" s="2" customFormat="1" x14ac:dyDescent="0.25">
      <c r="E498" s="3"/>
    </row>
    <row r="499" spans="5:5" s="2" customFormat="1" x14ac:dyDescent="0.25">
      <c r="E499" s="3"/>
    </row>
    <row r="500" spans="5:5" s="2" customFormat="1" x14ac:dyDescent="0.25">
      <c r="E500" s="3"/>
    </row>
    <row r="501" spans="5:5" s="2" customFormat="1" x14ac:dyDescent="0.25">
      <c r="E501" s="3"/>
    </row>
    <row r="502" spans="5:5" s="2" customFormat="1" x14ac:dyDescent="0.25">
      <c r="E502" s="3"/>
    </row>
    <row r="503" spans="5:5" s="2" customFormat="1" x14ac:dyDescent="0.25">
      <c r="E503" s="3"/>
    </row>
    <row r="504" spans="5:5" s="2" customFormat="1" x14ac:dyDescent="0.25">
      <c r="E504" s="3"/>
    </row>
    <row r="505" spans="5:5" s="2" customFormat="1" x14ac:dyDescent="0.25">
      <c r="E505" s="3"/>
    </row>
    <row r="506" spans="5:5" s="2" customFormat="1" x14ac:dyDescent="0.25">
      <c r="E506" s="3"/>
    </row>
    <row r="507" spans="5:5" s="2" customFormat="1" x14ac:dyDescent="0.25">
      <c r="E507" s="3"/>
    </row>
    <row r="508" spans="5:5" s="2" customFormat="1" x14ac:dyDescent="0.25">
      <c r="E508" s="3"/>
    </row>
    <row r="509" spans="5:5" s="2" customFormat="1" x14ac:dyDescent="0.25">
      <c r="E509" s="3"/>
    </row>
    <row r="510" spans="5:5" s="2" customFormat="1" x14ac:dyDescent="0.25">
      <c r="E510" s="3"/>
    </row>
    <row r="511" spans="5:5" s="2" customFormat="1" x14ac:dyDescent="0.25">
      <c r="E511" s="3"/>
    </row>
    <row r="512" spans="5:5" s="2" customFormat="1" x14ac:dyDescent="0.25">
      <c r="E512" s="3"/>
    </row>
    <row r="513" spans="5:5" s="2" customFormat="1" x14ac:dyDescent="0.25">
      <c r="E513" s="3"/>
    </row>
    <row r="514" spans="5:5" s="2" customFormat="1" x14ac:dyDescent="0.25">
      <c r="E514" s="3"/>
    </row>
    <row r="515" spans="5:5" s="2" customFormat="1" x14ac:dyDescent="0.25">
      <c r="E515" s="3"/>
    </row>
    <row r="516" spans="5:5" s="2" customFormat="1" x14ac:dyDescent="0.25">
      <c r="E516" s="3"/>
    </row>
    <row r="517" spans="5:5" s="2" customFormat="1" x14ac:dyDescent="0.25">
      <c r="E517" s="3"/>
    </row>
    <row r="518" spans="5:5" s="2" customFormat="1" x14ac:dyDescent="0.25">
      <c r="E518" s="3"/>
    </row>
    <row r="519" spans="5:5" s="2" customFormat="1" x14ac:dyDescent="0.25">
      <c r="E519" s="3"/>
    </row>
    <row r="520" spans="5:5" s="2" customFormat="1" x14ac:dyDescent="0.25">
      <c r="E520" s="3"/>
    </row>
    <row r="521" spans="5:5" s="2" customFormat="1" x14ac:dyDescent="0.25">
      <c r="E521" s="3"/>
    </row>
    <row r="522" spans="5:5" s="2" customFormat="1" x14ac:dyDescent="0.25">
      <c r="E522" s="3"/>
    </row>
    <row r="523" spans="5:5" s="2" customFormat="1" x14ac:dyDescent="0.25">
      <c r="E523" s="3"/>
    </row>
    <row r="524" spans="5:5" s="2" customFormat="1" x14ac:dyDescent="0.25">
      <c r="E524" s="3"/>
    </row>
    <row r="525" spans="5:5" s="2" customFormat="1" x14ac:dyDescent="0.25">
      <c r="E525" s="3"/>
    </row>
    <row r="526" spans="5:5" s="2" customFormat="1" x14ac:dyDescent="0.25">
      <c r="E526" s="3"/>
    </row>
    <row r="527" spans="5:5" s="2" customFormat="1" x14ac:dyDescent="0.25">
      <c r="E527" s="3"/>
    </row>
    <row r="528" spans="5:5" s="2" customFormat="1" x14ac:dyDescent="0.25">
      <c r="E528" s="3"/>
    </row>
    <row r="529" spans="5:5" s="2" customFormat="1" x14ac:dyDescent="0.25">
      <c r="E529" s="3"/>
    </row>
    <row r="530" spans="5:5" s="2" customFormat="1" x14ac:dyDescent="0.25">
      <c r="E530" s="3"/>
    </row>
    <row r="531" spans="5:5" s="2" customFormat="1" x14ac:dyDescent="0.25">
      <c r="E531" s="3"/>
    </row>
    <row r="532" spans="5:5" s="2" customFormat="1" x14ac:dyDescent="0.25">
      <c r="E532" s="3"/>
    </row>
    <row r="533" spans="5:5" s="2" customFormat="1" x14ac:dyDescent="0.25">
      <c r="E533" s="3"/>
    </row>
    <row r="534" spans="5:5" s="2" customFormat="1" x14ac:dyDescent="0.25">
      <c r="E534" s="3"/>
    </row>
    <row r="535" spans="5:5" s="2" customFormat="1" x14ac:dyDescent="0.25">
      <c r="E535" s="3"/>
    </row>
    <row r="536" spans="5:5" s="2" customFormat="1" x14ac:dyDescent="0.25">
      <c r="E536" s="3"/>
    </row>
    <row r="537" spans="5:5" s="2" customFormat="1" x14ac:dyDescent="0.25">
      <c r="E537" s="3"/>
    </row>
    <row r="538" spans="5:5" s="2" customFormat="1" x14ac:dyDescent="0.25">
      <c r="E538" s="3"/>
    </row>
    <row r="539" spans="5:5" s="2" customFormat="1" x14ac:dyDescent="0.25">
      <c r="E539" s="3"/>
    </row>
    <row r="540" spans="5:5" s="2" customFormat="1" x14ac:dyDescent="0.25">
      <c r="E540" s="3"/>
    </row>
    <row r="541" spans="5:5" s="2" customFormat="1" x14ac:dyDescent="0.25">
      <c r="E541" s="3"/>
    </row>
    <row r="542" spans="5:5" s="2" customFormat="1" x14ac:dyDescent="0.25">
      <c r="E542" s="3"/>
    </row>
    <row r="543" spans="5:5" s="2" customFormat="1" x14ac:dyDescent="0.25">
      <c r="E543" s="3"/>
    </row>
    <row r="544" spans="5:5" s="2" customFormat="1" x14ac:dyDescent="0.25">
      <c r="E544" s="3"/>
    </row>
    <row r="545" spans="5:5" s="2" customFormat="1" x14ac:dyDescent="0.25">
      <c r="E545" s="3"/>
    </row>
    <row r="546" spans="5:5" s="2" customFormat="1" x14ac:dyDescent="0.25">
      <c r="E546" s="3"/>
    </row>
    <row r="547" spans="5:5" s="2" customFormat="1" x14ac:dyDescent="0.25">
      <c r="E547" s="3"/>
    </row>
    <row r="548" spans="5:5" s="2" customFormat="1" x14ac:dyDescent="0.25">
      <c r="E548" s="3"/>
    </row>
    <row r="549" spans="5:5" s="2" customFormat="1" x14ac:dyDescent="0.25">
      <c r="E549" s="3"/>
    </row>
    <row r="550" spans="5:5" s="2" customFormat="1" x14ac:dyDescent="0.25">
      <c r="E550" s="3"/>
    </row>
    <row r="551" spans="5:5" s="2" customFormat="1" x14ac:dyDescent="0.25">
      <c r="E551" s="3"/>
    </row>
    <row r="552" spans="5:5" s="2" customFormat="1" x14ac:dyDescent="0.25">
      <c r="E552" s="3"/>
    </row>
    <row r="553" spans="5:5" s="2" customFormat="1" x14ac:dyDescent="0.25">
      <c r="E553" s="3"/>
    </row>
    <row r="554" spans="5:5" s="2" customFormat="1" x14ac:dyDescent="0.25">
      <c r="E554" s="3"/>
    </row>
    <row r="555" spans="5:5" s="2" customFormat="1" x14ac:dyDescent="0.25">
      <c r="E555" s="3"/>
    </row>
    <row r="556" spans="5:5" s="2" customFormat="1" x14ac:dyDescent="0.25">
      <c r="E556" s="3"/>
    </row>
    <row r="557" spans="5:5" s="2" customFormat="1" x14ac:dyDescent="0.25">
      <c r="E557" s="3"/>
    </row>
    <row r="558" spans="5:5" s="2" customFormat="1" x14ac:dyDescent="0.25">
      <c r="E558" s="3"/>
    </row>
    <row r="559" spans="5:5" s="2" customFormat="1" x14ac:dyDescent="0.25">
      <c r="E559" s="3"/>
    </row>
    <row r="560" spans="5:5" s="2" customFormat="1" x14ac:dyDescent="0.25">
      <c r="E560" s="3"/>
    </row>
    <row r="561" spans="5:5" s="2" customFormat="1" x14ac:dyDescent="0.25">
      <c r="E561" s="3"/>
    </row>
    <row r="562" spans="5:5" s="2" customFormat="1" x14ac:dyDescent="0.25">
      <c r="E562" s="3"/>
    </row>
    <row r="563" spans="5:5" s="2" customFormat="1" x14ac:dyDescent="0.25">
      <c r="E563" s="3"/>
    </row>
    <row r="564" spans="5:5" s="2" customFormat="1" x14ac:dyDescent="0.25">
      <c r="E564" s="3"/>
    </row>
    <row r="565" spans="5:5" s="2" customFormat="1" x14ac:dyDescent="0.25">
      <c r="E565" s="3"/>
    </row>
    <row r="566" spans="5:5" s="2" customFormat="1" x14ac:dyDescent="0.25">
      <c r="E566" s="3"/>
    </row>
    <row r="567" spans="5:5" s="2" customFormat="1" x14ac:dyDescent="0.25">
      <c r="E567" s="3"/>
    </row>
    <row r="568" spans="5:5" s="2" customFormat="1" x14ac:dyDescent="0.25">
      <c r="E568" s="3"/>
    </row>
    <row r="569" spans="5:5" s="2" customFormat="1" x14ac:dyDescent="0.25">
      <c r="E569" s="3"/>
    </row>
    <row r="570" spans="5:5" s="2" customFormat="1" x14ac:dyDescent="0.25">
      <c r="E570" s="3"/>
    </row>
    <row r="571" spans="5:5" s="2" customFormat="1" x14ac:dyDescent="0.25">
      <c r="E571" s="3"/>
    </row>
    <row r="572" spans="5:5" s="2" customFormat="1" x14ac:dyDescent="0.25">
      <c r="E572" s="3"/>
    </row>
    <row r="573" spans="5:5" s="2" customFormat="1" x14ac:dyDescent="0.25">
      <c r="E573" s="3"/>
    </row>
    <row r="574" spans="5:5" s="2" customFormat="1" x14ac:dyDescent="0.25">
      <c r="E574" s="3"/>
    </row>
    <row r="575" spans="5:5" s="2" customFormat="1" x14ac:dyDescent="0.25">
      <c r="E575" s="3"/>
    </row>
    <row r="576" spans="5:5" s="2" customFormat="1" x14ac:dyDescent="0.25">
      <c r="E576" s="3"/>
    </row>
    <row r="577" spans="5:5" s="2" customFormat="1" x14ac:dyDescent="0.25">
      <c r="E577" s="3"/>
    </row>
    <row r="578" spans="5:5" s="2" customFormat="1" x14ac:dyDescent="0.25">
      <c r="E578" s="3"/>
    </row>
    <row r="579" spans="5:5" s="2" customFormat="1" x14ac:dyDescent="0.25">
      <c r="E579" s="3"/>
    </row>
    <row r="580" spans="5:5" s="2" customFormat="1" x14ac:dyDescent="0.25">
      <c r="E580" s="3"/>
    </row>
    <row r="581" spans="5:5" s="2" customFormat="1" x14ac:dyDescent="0.25">
      <c r="E581" s="3"/>
    </row>
    <row r="582" spans="5:5" s="2" customFormat="1" x14ac:dyDescent="0.25">
      <c r="E582" s="3"/>
    </row>
    <row r="583" spans="5:5" s="2" customFormat="1" x14ac:dyDescent="0.25">
      <c r="E583" s="3"/>
    </row>
    <row r="584" spans="5:5" s="2" customFormat="1" x14ac:dyDescent="0.25">
      <c r="E584" s="3"/>
    </row>
    <row r="585" spans="5:5" s="2" customFormat="1" x14ac:dyDescent="0.25">
      <c r="E585" s="3"/>
    </row>
    <row r="586" spans="5:5" s="2" customFormat="1" x14ac:dyDescent="0.25">
      <c r="E586" s="3"/>
    </row>
    <row r="587" spans="5:5" s="2" customFormat="1" x14ac:dyDescent="0.25">
      <c r="E587" s="3"/>
    </row>
    <row r="588" spans="5:5" s="2" customFormat="1" x14ac:dyDescent="0.25">
      <c r="E588" s="3"/>
    </row>
    <row r="589" spans="5:5" s="2" customFormat="1" x14ac:dyDescent="0.25">
      <c r="E589" s="3"/>
    </row>
    <row r="590" spans="5:5" s="2" customFormat="1" x14ac:dyDescent="0.25">
      <c r="E590" s="3"/>
    </row>
    <row r="591" spans="5:5" s="2" customFormat="1" x14ac:dyDescent="0.25">
      <c r="E591" s="3"/>
    </row>
    <row r="592" spans="5:5" s="2" customFormat="1" x14ac:dyDescent="0.25">
      <c r="E592" s="3"/>
    </row>
    <row r="593" spans="5:5" s="2" customFormat="1" x14ac:dyDescent="0.25">
      <c r="E593" s="3"/>
    </row>
    <row r="594" spans="5:5" s="2" customFormat="1" x14ac:dyDescent="0.25">
      <c r="E594" s="3"/>
    </row>
    <row r="595" spans="5:5" s="2" customFormat="1" x14ac:dyDescent="0.25">
      <c r="E595" s="3"/>
    </row>
    <row r="596" spans="5:5" s="2" customFormat="1" x14ac:dyDescent="0.25">
      <c r="E596" s="3"/>
    </row>
    <row r="597" spans="5:5" s="2" customFormat="1" x14ac:dyDescent="0.25">
      <c r="E597" s="3"/>
    </row>
    <row r="598" spans="5:5" s="2" customFormat="1" x14ac:dyDescent="0.25">
      <c r="E598" s="3"/>
    </row>
    <row r="599" spans="5:5" s="2" customFormat="1" x14ac:dyDescent="0.25">
      <c r="E599" s="3"/>
    </row>
    <row r="600" spans="5:5" s="2" customFormat="1" x14ac:dyDescent="0.25">
      <c r="E600" s="3"/>
    </row>
    <row r="601" spans="5:5" s="2" customFormat="1" x14ac:dyDescent="0.25">
      <c r="E601" s="3"/>
    </row>
    <row r="602" spans="5:5" s="2" customFormat="1" x14ac:dyDescent="0.25">
      <c r="E602" s="3"/>
    </row>
    <row r="603" spans="5:5" s="2" customFormat="1" x14ac:dyDescent="0.25">
      <c r="E603" s="3"/>
    </row>
    <row r="604" spans="5:5" s="2" customFormat="1" x14ac:dyDescent="0.25">
      <c r="E604" s="3"/>
    </row>
    <row r="605" spans="5:5" s="2" customFormat="1" x14ac:dyDescent="0.25">
      <c r="E605" s="3"/>
    </row>
    <row r="606" spans="5:5" s="2" customFormat="1" x14ac:dyDescent="0.25">
      <c r="E606" s="3"/>
    </row>
    <row r="607" spans="5:5" s="2" customFormat="1" x14ac:dyDescent="0.25">
      <c r="E607" s="3"/>
    </row>
    <row r="608" spans="5:5" s="2" customFormat="1" x14ac:dyDescent="0.25">
      <c r="E608" s="3"/>
    </row>
    <row r="609" spans="5:5" s="2" customFormat="1" x14ac:dyDescent="0.25">
      <c r="E609" s="3"/>
    </row>
    <row r="610" spans="5:5" s="2" customFormat="1" x14ac:dyDescent="0.25">
      <c r="E610" s="3"/>
    </row>
    <row r="611" spans="5:5" s="2" customFormat="1" x14ac:dyDescent="0.25">
      <c r="E611" s="3"/>
    </row>
    <row r="612" spans="5:5" s="2" customFormat="1" x14ac:dyDescent="0.25">
      <c r="E612" s="3"/>
    </row>
    <row r="613" spans="5:5" s="2" customFormat="1" x14ac:dyDescent="0.25">
      <c r="E613" s="3"/>
    </row>
    <row r="614" spans="5:5" s="2" customFormat="1" x14ac:dyDescent="0.25">
      <c r="E614" s="3"/>
    </row>
    <row r="615" spans="5:5" s="2" customFormat="1" x14ac:dyDescent="0.25">
      <c r="E615" s="3"/>
    </row>
    <row r="616" spans="5:5" s="2" customFormat="1" x14ac:dyDescent="0.25">
      <c r="E616" s="3"/>
    </row>
    <row r="617" spans="5:5" s="2" customFormat="1" x14ac:dyDescent="0.25">
      <c r="E617" s="3"/>
    </row>
    <row r="618" spans="5:5" s="2" customFormat="1" x14ac:dyDescent="0.25">
      <c r="E618" s="3"/>
    </row>
    <row r="619" spans="5:5" s="2" customFormat="1" x14ac:dyDescent="0.25">
      <c r="E619" s="3"/>
    </row>
    <row r="620" spans="5:5" s="2" customFormat="1" x14ac:dyDescent="0.25">
      <c r="E620" s="3"/>
    </row>
    <row r="621" spans="5:5" s="2" customFormat="1" x14ac:dyDescent="0.25">
      <c r="E621" s="3"/>
    </row>
    <row r="622" spans="5:5" s="2" customFormat="1" x14ac:dyDescent="0.25">
      <c r="E622" s="3"/>
    </row>
    <row r="623" spans="5:5" s="2" customFormat="1" x14ac:dyDescent="0.25">
      <c r="E623" s="3"/>
    </row>
    <row r="624" spans="5:5" s="2" customFormat="1" x14ac:dyDescent="0.25">
      <c r="E624" s="3"/>
    </row>
    <row r="625" spans="5:5" s="2" customFormat="1" x14ac:dyDescent="0.25">
      <c r="E625" s="3"/>
    </row>
    <row r="626" spans="5:5" s="2" customFormat="1" x14ac:dyDescent="0.25">
      <c r="E626" s="3"/>
    </row>
    <row r="627" spans="5:5" s="2" customFormat="1" x14ac:dyDescent="0.25">
      <c r="E627" s="3"/>
    </row>
    <row r="628" spans="5:5" s="2" customFormat="1" x14ac:dyDescent="0.25">
      <c r="E628" s="3"/>
    </row>
    <row r="629" spans="5:5" s="2" customFormat="1" x14ac:dyDescent="0.25">
      <c r="E629" s="3"/>
    </row>
    <row r="630" spans="5:5" s="2" customFormat="1" x14ac:dyDescent="0.25">
      <c r="E630" s="3"/>
    </row>
    <row r="631" spans="5:5" s="2" customFormat="1" x14ac:dyDescent="0.25">
      <c r="E631" s="3"/>
    </row>
    <row r="632" spans="5:5" s="2" customFormat="1" x14ac:dyDescent="0.25">
      <c r="E632" s="3"/>
    </row>
    <row r="633" spans="5:5" s="2" customFormat="1" x14ac:dyDescent="0.25">
      <c r="E633" s="3"/>
    </row>
    <row r="634" spans="5:5" s="2" customFormat="1" x14ac:dyDescent="0.25">
      <c r="E634" s="3"/>
    </row>
    <row r="635" spans="5:5" s="2" customFormat="1" x14ac:dyDescent="0.25">
      <c r="E635" s="3"/>
    </row>
    <row r="636" spans="5:5" s="2" customFormat="1" x14ac:dyDescent="0.25">
      <c r="E636" s="3"/>
    </row>
    <row r="637" spans="5:5" s="2" customFormat="1" x14ac:dyDescent="0.25">
      <c r="E637" s="3"/>
    </row>
    <row r="638" spans="5:5" s="2" customFormat="1" x14ac:dyDescent="0.25">
      <c r="E638" s="3"/>
    </row>
    <row r="639" spans="5:5" s="2" customFormat="1" x14ac:dyDescent="0.25">
      <c r="E639" s="3"/>
    </row>
    <row r="640" spans="5:5" s="2" customFormat="1" x14ac:dyDescent="0.25">
      <c r="E640" s="3"/>
    </row>
    <row r="641" spans="5:5" s="2" customFormat="1" x14ac:dyDescent="0.25">
      <c r="E641" s="3"/>
    </row>
    <row r="642" spans="5:5" s="2" customFormat="1" x14ac:dyDescent="0.25">
      <c r="E642" s="3"/>
    </row>
    <row r="643" spans="5:5" s="2" customFormat="1" x14ac:dyDescent="0.25">
      <c r="E643" s="3"/>
    </row>
    <row r="644" spans="5:5" s="2" customFormat="1" x14ac:dyDescent="0.25">
      <c r="E644" s="3"/>
    </row>
    <row r="645" spans="5:5" s="2" customFormat="1" x14ac:dyDescent="0.25">
      <c r="E645" s="3"/>
    </row>
    <row r="646" spans="5:5" s="2" customFormat="1" x14ac:dyDescent="0.25">
      <c r="E646" s="3"/>
    </row>
    <row r="647" spans="5:5" s="2" customFormat="1" x14ac:dyDescent="0.25">
      <c r="E647" s="3"/>
    </row>
    <row r="648" spans="5:5" s="2" customFormat="1" x14ac:dyDescent="0.25">
      <c r="E648" s="3"/>
    </row>
    <row r="649" spans="5:5" s="2" customFormat="1" x14ac:dyDescent="0.25">
      <c r="E649" s="3"/>
    </row>
    <row r="650" spans="5:5" s="2" customFormat="1" x14ac:dyDescent="0.25">
      <c r="E650" s="3"/>
    </row>
    <row r="651" spans="5:5" s="2" customFormat="1" x14ac:dyDescent="0.25">
      <c r="E651" s="3"/>
    </row>
    <row r="652" spans="5:5" s="2" customFormat="1" x14ac:dyDescent="0.25">
      <c r="E652" s="3"/>
    </row>
    <row r="653" spans="5:5" s="2" customFormat="1" x14ac:dyDescent="0.25">
      <c r="E653" s="3"/>
    </row>
    <row r="654" spans="5:5" s="2" customFormat="1" x14ac:dyDescent="0.25">
      <c r="E654" s="3"/>
    </row>
    <row r="655" spans="5:5" s="2" customFormat="1" x14ac:dyDescent="0.25">
      <c r="E655" s="3"/>
    </row>
    <row r="656" spans="5:5" s="2" customFormat="1" x14ac:dyDescent="0.25">
      <c r="E656" s="3"/>
    </row>
    <row r="657" spans="5:5" s="2" customFormat="1" x14ac:dyDescent="0.25">
      <c r="E657" s="3"/>
    </row>
    <row r="658" spans="5:5" s="2" customFormat="1" x14ac:dyDescent="0.25">
      <c r="E658" s="3"/>
    </row>
    <row r="659" spans="5:5" s="2" customFormat="1" x14ac:dyDescent="0.25">
      <c r="E659" s="3"/>
    </row>
    <row r="660" spans="5:5" s="2" customFormat="1" x14ac:dyDescent="0.25">
      <c r="E660" s="3"/>
    </row>
    <row r="661" spans="5:5" s="2" customFormat="1" x14ac:dyDescent="0.25">
      <c r="E661" s="3"/>
    </row>
    <row r="662" spans="5:5" s="2" customFormat="1" x14ac:dyDescent="0.25">
      <c r="E662" s="3"/>
    </row>
    <row r="663" spans="5:5" s="2" customFormat="1" x14ac:dyDescent="0.25">
      <c r="E663" s="3"/>
    </row>
    <row r="664" spans="5:5" s="2" customFormat="1" x14ac:dyDescent="0.25">
      <c r="E664" s="3"/>
    </row>
    <row r="665" spans="5:5" s="2" customFormat="1" x14ac:dyDescent="0.25">
      <c r="E665" s="3"/>
    </row>
    <row r="666" spans="5:5" s="2" customFormat="1" x14ac:dyDescent="0.25">
      <c r="E666" s="3"/>
    </row>
    <row r="667" spans="5:5" s="2" customFormat="1" x14ac:dyDescent="0.25">
      <c r="E667" s="3"/>
    </row>
    <row r="668" spans="5:5" s="2" customFormat="1" x14ac:dyDescent="0.25">
      <c r="E668" s="3"/>
    </row>
    <row r="669" spans="5:5" s="2" customFormat="1" x14ac:dyDescent="0.25">
      <c r="E669" s="3"/>
    </row>
    <row r="670" spans="5:5" s="2" customFormat="1" x14ac:dyDescent="0.25">
      <c r="E670" s="3"/>
    </row>
    <row r="671" spans="5:5" s="2" customFormat="1" x14ac:dyDescent="0.25">
      <c r="E671" s="3"/>
    </row>
    <row r="672" spans="5:5" s="2" customFormat="1" x14ac:dyDescent="0.25">
      <c r="E672" s="3"/>
    </row>
    <row r="673" spans="5:5" s="2" customFormat="1" x14ac:dyDescent="0.25">
      <c r="E673" s="3"/>
    </row>
    <row r="674" spans="5:5" s="2" customFormat="1" x14ac:dyDescent="0.25">
      <c r="E674" s="3"/>
    </row>
    <row r="675" spans="5:5" s="2" customFormat="1" x14ac:dyDescent="0.25">
      <c r="E675" s="3"/>
    </row>
    <row r="676" spans="5:5" s="2" customFormat="1" x14ac:dyDescent="0.25">
      <c r="E676" s="3"/>
    </row>
    <row r="677" spans="5:5" s="2" customFormat="1" x14ac:dyDescent="0.25">
      <c r="E677" s="3"/>
    </row>
    <row r="678" spans="5:5" s="2" customFormat="1" x14ac:dyDescent="0.25">
      <c r="E678" s="3"/>
    </row>
    <row r="679" spans="5:5" s="2" customFormat="1" x14ac:dyDescent="0.25">
      <c r="E679" s="3"/>
    </row>
    <row r="680" spans="5:5" s="2" customFormat="1" x14ac:dyDescent="0.25">
      <c r="E680" s="3"/>
    </row>
    <row r="681" spans="5:5" s="2" customFormat="1" x14ac:dyDescent="0.25">
      <c r="E681" s="3"/>
    </row>
    <row r="682" spans="5:5" s="2" customFormat="1" x14ac:dyDescent="0.25">
      <c r="E682" s="3"/>
    </row>
    <row r="683" spans="5:5" s="2" customFormat="1" x14ac:dyDescent="0.25">
      <c r="E683" s="3"/>
    </row>
    <row r="684" spans="5:5" s="2" customFormat="1" x14ac:dyDescent="0.25">
      <c r="E684" s="3"/>
    </row>
    <row r="685" spans="5:5" s="2" customFormat="1" x14ac:dyDescent="0.25">
      <c r="E685" s="3"/>
    </row>
    <row r="686" spans="5:5" s="2" customFormat="1" x14ac:dyDescent="0.25">
      <c r="E686" s="3"/>
    </row>
    <row r="687" spans="5:5" s="2" customFormat="1" x14ac:dyDescent="0.25">
      <c r="E687" s="3"/>
    </row>
    <row r="688" spans="5:5" s="2" customFormat="1" x14ac:dyDescent="0.25">
      <c r="E688" s="3"/>
    </row>
    <row r="689" spans="5:5" s="2" customFormat="1" x14ac:dyDescent="0.25">
      <c r="E689" s="3"/>
    </row>
    <row r="690" spans="5:5" s="2" customFormat="1" x14ac:dyDescent="0.25">
      <c r="E690" s="3"/>
    </row>
    <row r="691" spans="5:5" s="2" customFormat="1" x14ac:dyDescent="0.25">
      <c r="E691" s="3"/>
    </row>
    <row r="692" spans="5:5" s="2" customFormat="1" x14ac:dyDescent="0.25">
      <c r="E692" s="3"/>
    </row>
    <row r="693" spans="5:5" s="2" customFormat="1" x14ac:dyDescent="0.25">
      <c r="E693" s="3"/>
    </row>
    <row r="694" spans="5:5" s="2" customFormat="1" x14ac:dyDescent="0.25">
      <c r="E694" s="3"/>
    </row>
    <row r="695" spans="5:5" s="2" customFormat="1" x14ac:dyDescent="0.25">
      <c r="E695" s="3"/>
    </row>
    <row r="696" spans="5:5" s="2" customFormat="1" x14ac:dyDescent="0.25">
      <c r="E696" s="3"/>
    </row>
    <row r="697" spans="5:5" s="2" customFormat="1" x14ac:dyDescent="0.25">
      <c r="E697" s="3"/>
    </row>
    <row r="698" spans="5:5" s="2" customFormat="1" x14ac:dyDescent="0.25">
      <c r="E698" s="3"/>
    </row>
    <row r="699" spans="5:5" s="2" customFormat="1" x14ac:dyDescent="0.25">
      <c r="E699" s="3"/>
    </row>
    <row r="700" spans="5:5" s="2" customFormat="1" x14ac:dyDescent="0.25">
      <c r="E700" s="3"/>
    </row>
    <row r="701" spans="5:5" s="2" customFormat="1" x14ac:dyDescent="0.25">
      <c r="E701" s="3"/>
    </row>
    <row r="702" spans="5:5" s="2" customFormat="1" x14ac:dyDescent="0.25">
      <c r="E702" s="3"/>
    </row>
    <row r="703" spans="5:5" s="2" customFormat="1" x14ac:dyDescent="0.25">
      <c r="E703" s="3"/>
    </row>
    <row r="704" spans="5:5" s="2" customFormat="1" x14ac:dyDescent="0.25">
      <c r="E704" s="3"/>
    </row>
    <row r="705" spans="5:5" s="2" customFormat="1" x14ac:dyDescent="0.25">
      <c r="E705" s="3"/>
    </row>
    <row r="706" spans="5:5" s="2" customFormat="1" x14ac:dyDescent="0.25">
      <c r="E706" s="3"/>
    </row>
    <row r="707" spans="5:5" s="2" customFormat="1" x14ac:dyDescent="0.25">
      <c r="E707" s="3"/>
    </row>
    <row r="708" spans="5:5" s="2" customFormat="1" x14ac:dyDescent="0.25">
      <c r="E708" s="3"/>
    </row>
    <row r="709" spans="5:5" s="2" customFormat="1" x14ac:dyDescent="0.25">
      <c r="E709" s="3"/>
    </row>
    <row r="710" spans="5:5" s="2" customFormat="1" x14ac:dyDescent="0.25">
      <c r="E710" s="3"/>
    </row>
    <row r="711" spans="5:5" s="2" customFormat="1" x14ac:dyDescent="0.25">
      <c r="E711" s="3"/>
    </row>
    <row r="712" spans="5:5" s="2" customFormat="1" x14ac:dyDescent="0.25">
      <c r="E712" s="3"/>
    </row>
    <row r="713" spans="5:5" s="2" customFormat="1" x14ac:dyDescent="0.25">
      <c r="E713" s="3"/>
    </row>
    <row r="714" spans="5:5" s="2" customFormat="1" x14ac:dyDescent="0.25">
      <c r="E714" s="3"/>
    </row>
    <row r="715" spans="5:5" s="2" customFormat="1" x14ac:dyDescent="0.25">
      <c r="E715" s="3"/>
    </row>
    <row r="716" spans="5:5" s="2" customFormat="1" x14ac:dyDescent="0.25">
      <c r="E716" s="3"/>
    </row>
    <row r="717" spans="5:5" s="2" customFormat="1" x14ac:dyDescent="0.25">
      <c r="E717" s="3"/>
    </row>
    <row r="718" spans="5:5" s="2" customFormat="1" x14ac:dyDescent="0.25">
      <c r="E718" s="3"/>
    </row>
    <row r="719" spans="5:5" s="2" customFormat="1" x14ac:dyDescent="0.25">
      <c r="E719" s="3"/>
    </row>
    <row r="720" spans="5:5" s="2" customFormat="1" x14ac:dyDescent="0.25">
      <c r="E720" s="3"/>
    </row>
    <row r="721" spans="5:5" s="2" customFormat="1" x14ac:dyDescent="0.25">
      <c r="E721" s="3"/>
    </row>
    <row r="722" spans="5:5" s="2" customFormat="1" x14ac:dyDescent="0.25">
      <c r="E722" s="3"/>
    </row>
    <row r="723" spans="5:5" s="2" customFormat="1" x14ac:dyDescent="0.25">
      <c r="E723" s="3"/>
    </row>
    <row r="724" spans="5:5" s="2" customFormat="1" x14ac:dyDescent="0.25">
      <c r="E724" s="3"/>
    </row>
    <row r="725" spans="5:5" s="2" customFormat="1" x14ac:dyDescent="0.25">
      <c r="E725" s="3"/>
    </row>
    <row r="726" spans="5:5" s="2" customFormat="1" x14ac:dyDescent="0.25">
      <c r="E726" s="3"/>
    </row>
    <row r="727" spans="5:5" s="2" customFormat="1" x14ac:dyDescent="0.25">
      <c r="E727" s="3"/>
    </row>
    <row r="728" spans="5:5" s="2" customFormat="1" x14ac:dyDescent="0.25">
      <c r="E728" s="3"/>
    </row>
    <row r="729" spans="5:5" s="2" customFormat="1" x14ac:dyDescent="0.25">
      <c r="E729" s="3"/>
    </row>
    <row r="730" spans="5:5" s="2" customFormat="1" x14ac:dyDescent="0.25">
      <c r="E730" s="3"/>
    </row>
    <row r="731" spans="5:5" s="2" customFormat="1" x14ac:dyDescent="0.25">
      <c r="E731" s="3"/>
    </row>
    <row r="732" spans="5:5" s="2" customFormat="1" x14ac:dyDescent="0.25">
      <c r="E732" s="3"/>
    </row>
    <row r="733" spans="5:5" s="2" customFormat="1" x14ac:dyDescent="0.25">
      <c r="E733" s="3"/>
    </row>
    <row r="734" spans="5:5" s="2" customFormat="1" x14ac:dyDescent="0.25">
      <c r="E734" s="3"/>
    </row>
    <row r="735" spans="5:5" s="2" customFormat="1" x14ac:dyDescent="0.25">
      <c r="E735" s="3"/>
    </row>
    <row r="736" spans="5:5" s="2" customFormat="1" x14ac:dyDescent="0.25">
      <c r="E736" s="3"/>
    </row>
    <row r="737" spans="5:5" s="2" customFormat="1" x14ac:dyDescent="0.25">
      <c r="E737" s="3"/>
    </row>
    <row r="738" spans="5:5" s="2" customFormat="1" x14ac:dyDescent="0.25">
      <c r="E738" s="3"/>
    </row>
    <row r="739" spans="5:5" s="2" customFormat="1" x14ac:dyDescent="0.25">
      <c r="E739" s="3"/>
    </row>
    <row r="740" spans="5:5" s="2" customFormat="1" x14ac:dyDescent="0.25">
      <c r="E740" s="3"/>
    </row>
    <row r="741" spans="5:5" s="2" customFormat="1" x14ac:dyDescent="0.25">
      <c r="E741" s="3"/>
    </row>
    <row r="742" spans="5:5" s="2" customFormat="1" x14ac:dyDescent="0.25">
      <c r="E742" s="3"/>
    </row>
    <row r="743" spans="5:5" s="2" customFormat="1" x14ac:dyDescent="0.25">
      <c r="E743" s="3"/>
    </row>
    <row r="744" spans="5:5" s="2" customFormat="1" x14ac:dyDescent="0.25">
      <c r="E744" s="3"/>
    </row>
    <row r="745" spans="5:5" s="2" customFormat="1" x14ac:dyDescent="0.25">
      <c r="E745" s="3"/>
    </row>
    <row r="746" spans="5:5" s="2" customFormat="1" x14ac:dyDescent="0.25">
      <c r="E746" s="3"/>
    </row>
    <row r="747" spans="5:5" s="2" customFormat="1" x14ac:dyDescent="0.25">
      <c r="E747" s="3"/>
    </row>
    <row r="748" spans="5:5" s="2" customFormat="1" x14ac:dyDescent="0.25">
      <c r="E748" s="3"/>
    </row>
    <row r="749" spans="5:5" s="2" customFormat="1" x14ac:dyDescent="0.25">
      <c r="E749" s="3"/>
    </row>
    <row r="750" spans="5:5" s="2" customFormat="1" x14ac:dyDescent="0.25">
      <c r="E750" s="3"/>
    </row>
    <row r="751" spans="5:5" s="2" customFormat="1" x14ac:dyDescent="0.25">
      <c r="E751" s="3"/>
    </row>
    <row r="752" spans="5:5" s="2" customFormat="1" x14ac:dyDescent="0.25">
      <c r="E752" s="3"/>
    </row>
    <row r="753" spans="5:5" s="2" customFormat="1" x14ac:dyDescent="0.25">
      <c r="E753" s="3"/>
    </row>
    <row r="754" spans="5:5" s="2" customFormat="1" x14ac:dyDescent="0.25">
      <c r="E754" s="3"/>
    </row>
    <row r="755" spans="5:5" s="2" customFormat="1" x14ac:dyDescent="0.25">
      <c r="E755" s="3"/>
    </row>
    <row r="756" spans="5:5" s="2" customFormat="1" x14ac:dyDescent="0.25">
      <c r="E756" s="3"/>
    </row>
    <row r="757" spans="5:5" s="2" customFormat="1" x14ac:dyDescent="0.25">
      <c r="E757" s="3"/>
    </row>
    <row r="758" spans="5:5" s="2" customFormat="1" x14ac:dyDescent="0.25">
      <c r="E758" s="3"/>
    </row>
    <row r="759" spans="5:5" s="2" customFormat="1" x14ac:dyDescent="0.25">
      <c r="E759" s="3"/>
    </row>
    <row r="760" spans="5:5" s="2" customFormat="1" x14ac:dyDescent="0.25">
      <c r="E760" s="3"/>
    </row>
    <row r="761" spans="5:5" s="2" customFormat="1" x14ac:dyDescent="0.25">
      <c r="E761" s="3"/>
    </row>
    <row r="762" spans="5:5" s="2" customFormat="1" x14ac:dyDescent="0.25">
      <c r="E762" s="3"/>
    </row>
    <row r="763" spans="5:5" s="2" customFormat="1" x14ac:dyDescent="0.25">
      <c r="E763" s="3"/>
    </row>
    <row r="764" spans="5:5" s="2" customFormat="1" x14ac:dyDescent="0.25">
      <c r="E764" s="3"/>
    </row>
    <row r="765" spans="5:5" s="2" customFormat="1" x14ac:dyDescent="0.25">
      <c r="E765" s="3"/>
    </row>
    <row r="766" spans="5:5" s="2" customFormat="1" x14ac:dyDescent="0.25">
      <c r="E766" s="3"/>
    </row>
    <row r="767" spans="5:5" s="2" customFormat="1" x14ac:dyDescent="0.25">
      <c r="E767" s="3"/>
    </row>
    <row r="768" spans="5:5" s="2" customFormat="1" x14ac:dyDescent="0.25">
      <c r="E768" s="3"/>
    </row>
    <row r="769" spans="5:5" s="2" customFormat="1" x14ac:dyDescent="0.25">
      <c r="E769" s="3"/>
    </row>
    <row r="770" spans="5:5" s="2" customFormat="1" x14ac:dyDescent="0.25">
      <c r="E770" s="3"/>
    </row>
    <row r="771" spans="5:5" s="2" customFormat="1" x14ac:dyDescent="0.25">
      <c r="E771" s="3"/>
    </row>
    <row r="772" spans="5:5" s="2" customFormat="1" x14ac:dyDescent="0.25">
      <c r="E772" s="3"/>
    </row>
    <row r="773" spans="5:5" s="2" customFormat="1" x14ac:dyDescent="0.25">
      <c r="E773" s="3"/>
    </row>
    <row r="774" spans="5:5" s="2" customFormat="1" x14ac:dyDescent="0.25">
      <c r="E774" s="3"/>
    </row>
    <row r="775" spans="5:5" s="2" customFormat="1" x14ac:dyDescent="0.25">
      <c r="E775" s="3"/>
    </row>
    <row r="776" spans="5:5" s="2" customFormat="1" x14ac:dyDescent="0.25">
      <c r="E776" s="3"/>
    </row>
    <row r="777" spans="5:5" s="2" customFormat="1" x14ac:dyDescent="0.25">
      <c r="E777" s="3"/>
    </row>
    <row r="778" spans="5:5" s="2" customFormat="1" x14ac:dyDescent="0.25">
      <c r="E778" s="3"/>
    </row>
    <row r="779" spans="5:5" s="2" customFormat="1" x14ac:dyDescent="0.25">
      <c r="E779" s="3"/>
    </row>
    <row r="780" spans="5:5" s="2" customFormat="1" x14ac:dyDescent="0.25">
      <c r="E780" s="3"/>
    </row>
    <row r="781" spans="5:5" s="2" customFormat="1" x14ac:dyDescent="0.25">
      <c r="E781" s="3"/>
    </row>
    <row r="782" spans="5:5" s="2" customFormat="1" x14ac:dyDescent="0.25">
      <c r="E782" s="3"/>
    </row>
    <row r="783" spans="5:5" s="2" customFormat="1" x14ac:dyDescent="0.25">
      <c r="E783" s="3"/>
    </row>
    <row r="784" spans="5:5" s="2" customFormat="1" x14ac:dyDescent="0.25">
      <c r="E784" s="3"/>
    </row>
    <row r="785" spans="5:5" s="2" customFormat="1" x14ac:dyDescent="0.25">
      <c r="E785" s="3"/>
    </row>
    <row r="786" spans="5:5" s="2" customFormat="1" x14ac:dyDescent="0.25">
      <c r="E786" s="3"/>
    </row>
    <row r="787" spans="5:5" s="2" customFormat="1" x14ac:dyDescent="0.25">
      <c r="E787" s="3"/>
    </row>
    <row r="788" spans="5:5" s="2" customFormat="1" x14ac:dyDescent="0.25">
      <c r="E788" s="3"/>
    </row>
    <row r="789" spans="5:5" s="2" customFormat="1" x14ac:dyDescent="0.25">
      <c r="E789" s="3"/>
    </row>
    <row r="790" spans="5:5" s="2" customFormat="1" x14ac:dyDescent="0.25">
      <c r="E790" s="3"/>
    </row>
    <row r="791" spans="5:5" s="2" customFormat="1" x14ac:dyDescent="0.25">
      <c r="E791" s="3"/>
    </row>
    <row r="792" spans="5:5" s="2" customFormat="1" x14ac:dyDescent="0.25">
      <c r="E792" s="3"/>
    </row>
    <row r="793" spans="5:5" s="2" customFormat="1" x14ac:dyDescent="0.25">
      <c r="E793" s="3"/>
    </row>
    <row r="794" spans="5:5" s="2" customFormat="1" x14ac:dyDescent="0.25">
      <c r="E794" s="3"/>
    </row>
    <row r="795" spans="5:5" s="2" customFormat="1" x14ac:dyDescent="0.25">
      <c r="E795" s="3"/>
    </row>
    <row r="796" spans="5:5" s="2" customFormat="1" x14ac:dyDescent="0.25">
      <c r="E796" s="3"/>
    </row>
    <row r="797" spans="5:5" s="2" customFormat="1" x14ac:dyDescent="0.25">
      <c r="E797" s="3"/>
    </row>
    <row r="798" spans="5:5" s="2" customFormat="1" x14ac:dyDescent="0.25">
      <c r="E798" s="3"/>
    </row>
    <row r="799" spans="5:5" s="2" customFormat="1" x14ac:dyDescent="0.25">
      <c r="E799" s="3"/>
    </row>
    <row r="800" spans="5:5" s="2" customFormat="1" x14ac:dyDescent="0.25">
      <c r="E800" s="3"/>
    </row>
    <row r="801" spans="5:5" s="2" customFormat="1" x14ac:dyDescent="0.25">
      <c r="E801" s="3"/>
    </row>
    <row r="802" spans="5:5" s="2" customFormat="1" x14ac:dyDescent="0.25">
      <c r="E802" s="3"/>
    </row>
    <row r="803" spans="5:5" s="2" customFormat="1" x14ac:dyDescent="0.25">
      <c r="E803" s="3"/>
    </row>
    <row r="804" spans="5:5" s="2" customFormat="1" x14ac:dyDescent="0.25">
      <c r="E804" s="3"/>
    </row>
    <row r="805" spans="5:5" s="2" customFormat="1" x14ac:dyDescent="0.25">
      <c r="E805" s="3"/>
    </row>
    <row r="806" spans="5:5" s="2" customFormat="1" x14ac:dyDescent="0.25">
      <c r="E806" s="3"/>
    </row>
    <row r="807" spans="5:5" s="2" customFormat="1" x14ac:dyDescent="0.25">
      <c r="E807" s="3"/>
    </row>
    <row r="808" spans="5:5" s="2" customFormat="1" x14ac:dyDescent="0.25">
      <c r="E808" s="3"/>
    </row>
    <row r="809" spans="5:5" s="2" customFormat="1" x14ac:dyDescent="0.25">
      <c r="E809" s="3"/>
    </row>
    <row r="810" spans="5:5" s="2" customFormat="1" x14ac:dyDescent="0.25">
      <c r="E810" s="3"/>
    </row>
    <row r="811" spans="5:5" s="2" customFormat="1" x14ac:dyDescent="0.25">
      <c r="E811" s="3"/>
    </row>
    <row r="812" spans="5:5" s="2" customFormat="1" x14ac:dyDescent="0.25">
      <c r="E812" s="3"/>
    </row>
    <row r="813" spans="5:5" s="2" customFormat="1" x14ac:dyDescent="0.25">
      <c r="E813" s="3"/>
    </row>
    <row r="814" spans="5:5" s="2" customFormat="1" x14ac:dyDescent="0.25">
      <c r="E814" s="3"/>
    </row>
    <row r="815" spans="5:5" s="2" customFormat="1" x14ac:dyDescent="0.25">
      <c r="E815" s="3"/>
    </row>
    <row r="816" spans="5:5" s="2" customFormat="1" x14ac:dyDescent="0.25">
      <c r="E816" s="3"/>
    </row>
    <row r="817" spans="5:5" s="2" customFormat="1" x14ac:dyDescent="0.25">
      <c r="E817" s="3"/>
    </row>
    <row r="818" spans="5:5" s="2" customFormat="1" x14ac:dyDescent="0.25">
      <c r="E818" s="3"/>
    </row>
    <row r="819" spans="5:5" s="2" customFormat="1" x14ac:dyDescent="0.25">
      <c r="E819" s="3"/>
    </row>
    <row r="820" spans="5:5" s="2" customFormat="1" x14ac:dyDescent="0.25">
      <c r="E820" s="3"/>
    </row>
    <row r="821" spans="5:5" s="2" customFormat="1" x14ac:dyDescent="0.25">
      <c r="E821" s="3"/>
    </row>
    <row r="822" spans="5:5" s="2" customFormat="1" x14ac:dyDescent="0.25">
      <c r="E822" s="3"/>
    </row>
    <row r="823" spans="5:5" s="2" customFormat="1" x14ac:dyDescent="0.25">
      <c r="E823" s="3"/>
    </row>
    <row r="824" spans="5:5" s="2" customFormat="1" x14ac:dyDescent="0.25">
      <c r="E824" s="3"/>
    </row>
    <row r="825" spans="5:5" s="2" customFormat="1" x14ac:dyDescent="0.25">
      <c r="E825" s="3"/>
    </row>
    <row r="826" spans="5:5" s="2" customFormat="1" x14ac:dyDescent="0.25">
      <c r="E826" s="3"/>
    </row>
    <row r="827" spans="5:5" s="2" customFormat="1" x14ac:dyDescent="0.25">
      <c r="E827" s="3"/>
    </row>
    <row r="828" spans="5:5" s="2" customFormat="1" x14ac:dyDescent="0.25">
      <c r="E828" s="3"/>
    </row>
    <row r="829" spans="5:5" s="2" customFormat="1" x14ac:dyDescent="0.25">
      <c r="E829" s="3"/>
    </row>
    <row r="830" spans="5:5" s="2" customFormat="1" x14ac:dyDescent="0.25">
      <c r="E830" s="3"/>
    </row>
    <row r="831" spans="5:5" s="2" customFormat="1" x14ac:dyDescent="0.25">
      <c r="E831" s="3"/>
    </row>
    <row r="832" spans="5:5" s="2" customFormat="1" x14ac:dyDescent="0.25">
      <c r="E832" s="3"/>
    </row>
    <row r="833" spans="5:5" s="2" customFormat="1" x14ac:dyDescent="0.25">
      <c r="E833" s="3"/>
    </row>
    <row r="834" spans="5:5" s="2" customFormat="1" x14ac:dyDescent="0.25">
      <c r="E834" s="3"/>
    </row>
    <row r="835" spans="5:5" s="2" customFormat="1" x14ac:dyDescent="0.25">
      <c r="E835" s="3"/>
    </row>
    <row r="836" spans="5:5" s="2" customFormat="1" x14ac:dyDescent="0.25">
      <c r="E836" s="3"/>
    </row>
    <row r="837" spans="5:5" s="2" customFormat="1" x14ac:dyDescent="0.25">
      <c r="E837" s="3"/>
    </row>
    <row r="838" spans="5:5" s="2" customFormat="1" x14ac:dyDescent="0.25">
      <c r="E838" s="3"/>
    </row>
    <row r="839" spans="5:5" s="2" customFormat="1" x14ac:dyDescent="0.25">
      <c r="E839" s="3"/>
    </row>
    <row r="840" spans="5:5" s="2" customFormat="1" x14ac:dyDescent="0.25">
      <c r="E840" s="3"/>
    </row>
    <row r="841" spans="5:5" s="2" customFormat="1" x14ac:dyDescent="0.25">
      <c r="E841" s="3"/>
    </row>
    <row r="842" spans="5:5" s="2" customFormat="1" x14ac:dyDescent="0.25">
      <c r="E842" s="3"/>
    </row>
    <row r="843" spans="5:5" s="2" customFormat="1" x14ac:dyDescent="0.25">
      <c r="E843" s="3"/>
    </row>
    <row r="844" spans="5:5" s="2" customFormat="1" x14ac:dyDescent="0.25">
      <c r="E844" s="3"/>
    </row>
    <row r="845" spans="5:5" s="2" customFormat="1" x14ac:dyDescent="0.25">
      <c r="E845" s="3"/>
    </row>
    <row r="846" spans="5:5" s="2" customFormat="1" x14ac:dyDescent="0.25">
      <c r="E846" s="3"/>
    </row>
    <row r="847" spans="5:5" s="2" customFormat="1" x14ac:dyDescent="0.25">
      <c r="E847" s="3"/>
    </row>
    <row r="848" spans="5:5" s="2" customFormat="1" x14ac:dyDescent="0.25">
      <c r="E848" s="3"/>
    </row>
    <row r="849" spans="5:5" s="2" customFormat="1" x14ac:dyDescent="0.25">
      <c r="E849" s="3"/>
    </row>
    <row r="850" spans="5:5" s="2" customFormat="1" x14ac:dyDescent="0.25">
      <c r="E850" s="3"/>
    </row>
    <row r="851" spans="5:5" s="2" customFormat="1" x14ac:dyDescent="0.25">
      <c r="E851" s="3"/>
    </row>
    <row r="852" spans="5:5" s="2" customFormat="1" x14ac:dyDescent="0.25">
      <c r="E852" s="3"/>
    </row>
    <row r="853" spans="5:5" s="2" customFormat="1" x14ac:dyDescent="0.25">
      <c r="E853" s="3"/>
    </row>
    <row r="854" spans="5:5" s="2" customFormat="1" x14ac:dyDescent="0.25">
      <c r="E854" s="3"/>
    </row>
    <row r="855" spans="5:5" s="2" customFormat="1" x14ac:dyDescent="0.25">
      <c r="E855" s="3"/>
    </row>
    <row r="856" spans="5:5" s="2" customFormat="1" x14ac:dyDescent="0.25">
      <c r="E856" s="3"/>
    </row>
    <row r="857" spans="5:5" s="2" customFormat="1" x14ac:dyDescent="0.25">
      <c r="E857" s="3"/>
    </row>
    <row r="858" spans="5:5" s="2" customFormat="1" x14ac:dyDescent="0.25">
      <c r="E858" s="3"/>
    </row>
    <row r="859" spans="5:5" s="2" customFormat="1" x14ac:dyDescent="0.25">
      <c r="E859" s="3"/>
    </row>
    <row r="860" spans="5:5" s="2" customFormat="1" x14ac:dyDescent="0.25">
      <c r="E860" s="3"/>
    </row>
    <row r="861" spans="5:5" s="2" customFormat="1" x14ac:dyDescent="0.25">
      <c r="E861" s="3"/>
    </row>
    <row r="862" spans="5:5" s="2" customFormat="1" x14ac:dyDescent="0.25">
      <c r="E862" s="3"/>
    </row>
    <row r="863" spans="5:5" s="2" customFormat="1" x14ac:dyDescent="0.25">
      <c r="E863" s="3"/>
    </row>
    <row r="864" spans="5:5" s="2" customFormat="1" x14ac:dyDescent="0.25">
      <c r="E864" s="3"/>
    </row>
    <row r="865" spans="5:5" s="2" customFormat="1" x14ac:dyDescent="0.25">
      <c r="E865" s="3"/>
    </row>
    <row r="866" spans="5:5" s="2" customFormat="1" x14ac:dyDescent="0.25">
      <c r="E866" s="3"/>
    </row>
    <row r="867" spans="5:5" s="2" customFormat="1" x14ac:dyDescent="0.25">
      <c r="E867" s="3"/>
    </row>
    <row r="868" spans="5:5" s="2" customFormat="1" x14ac:dyDescent="0.25">
      <c r="E868" s="3"/>
    </row>
    <row r="869" spans="5:5" s="2" customFormat="1" x14ac:dyDescent="0.25">
      <c r="E869" s="3"/>
    </row>
    <row r="870" spans="5:5" s="2" customFormat="1" x14ac:dyDescent="0.25">
      <c r="E870" s="3"/>
    </row>
    <row r="871" spans="5:5" s="2" customFormat="1" x14ac:dyDescent="0.25">
      <c r="E871" s="3"/>
    </row>
    <row r="872" spans="5:5" s="2" customFormat="1" x14ac:dyDescent="0.25">
      <c r="E872" s="3"/>
    </row>
    <row r="873" spans="5:5" s="2" customFormat="1" x14ac:dyDescent="0.25">
      <c r="E873" s="3"/>
    </row>
    <row r="874" spans="5:5" s="2" customFormat="1" x14ac:dyDescent="0.25">
      <c r="E874" s="3"/>
    </row>
    <row r="875" spans="5:5" s="2" customFormat="1" x14ac:dyDescent="0.25">
      <c r="E875" s="3"/>
    </row>
    <row r="876" spans="5:5" s="2" customFormat="1" x14ac:dyDescent="0.25">
      <c r="E876" s="3"/>
    </row>
    <row r="877" spans="5:5" s="2" customFormat="1" x14ac:dyDescent="0.25">
      <c r="E877" s="3"/>
    </row>
    <row r="878" spans="5:5" s="2" customFormat="1" x14ac:dyDescent="0.25">
      <c r="E878" s="3"/>
    </row>
    <row r="879" spans="5:5" s="2" customFormat="1" x14ac:dyDescent="0.25">
      <c r="E879" s="3"/>
    </row>
    <row r="880" spans="5:5" s="2" customFormat="1" x14ac:dyDescent="0.25">
      <c r="E880" s="3"/>
    </row>
    <row r="881" spans="5:5" s="2" customFormat="1" x14ac:dyDescent="0.25">
      <c r="E881" s="3"/>
    </row>
    <row r="882" spans="5:5" s="2" customFormat="1" x14ac:dyDescent="0.25">
      <c r="E882" s="3"/>
    </row>
    <row r="883" spans="5:5" s="2" customFormat="1" x14ac:dyDescent="0.25">
      <c r="E883" s="3"/>
    </row>
    <row r="884" spans="5:5" s="2" customFormat="1" x14ac:dyDescent="0.25">
      <c r="E884" s="3"/>
    </row>
    <row r="885" spans="5:5" s="2" customFormat="1" x14ac:dyDescent="0.25">
      <c r="E885" s="3"/>
    </row>
    <row r="886" spans="5:5" s="2" customFormat="1" x14ac:dyDescent="0.25">
      <c r="E886" s="3"/>
    </row>
    <row r="887" spans="5:5" s="2" customFormat="1" x14ac:dyDescent="0.25">
      <c r="E887" s="3"/>
    </row>
    <row r="888" spans="5:5" s="2" customFormat="1" x14ac:dyDescent="0.25">
      <c r="E888" s="3"/>
    </row>
    <row r="889" spans="5:5" s="2" customFormat="1" x14ac:dyDescent="0.25">
      <c r="E889" s="3"/>
    </row>
    <row r="890" spans="5:5" s="2" customFormat="1" x14ac:dyDescent="0.25">
      <c r="E890" s="3"/>
    </row>
    <row r="891" spans="5:5" s="2" customFormat="1" x14ac:dyDescent="0.25">
      <c r="E891" s="3"/>
    </row>
    <row r="892" spans="5:5" s="2" customFormat="1" x14ac:dyDescent="0.25">
      <c r="E892" s="3"/>
    </row>
    <row r="893" spans="5:5" s="2" customFormat="1" x14ac:dyDescent="0.25">
      <c r="E893" s="3"/>
    </row>
    <row r="894" spans="5:5" s="2" customFormat="1" x14ac:dyDescent="0.25">
      <c r="E894" s="3"/>
    </row>
    <row r="895" spans="5:5" s="2" customFormat="1" x14ac:dyDescent="0.25">
      <c r="E895" s="3"/>
    </row>
    <row r="896" spans="5:5" s="2" customFormat="1" x14ac:dyDescent="0.25">
      <c r="E896" s="3"/>
    </row>
    <row r="897" spans="5:5" s="2" customFormat="1" x14ac:dyDescent="0.25">
      <c r="E897" s="3"/>
    </row>
    <row r="898" spans="5:5" s="2" customFormat="1" x14ac:dyDescent="0.25">
      <c r="E898" s="3"/>
    </row>
    <row r="899" spans="5:5" s="2" customFormat="1" x14ac:dyDescent="0.25">
      <c r="E899" s="3"/>
    </row>
    <row r="900" spans="5:5" s="2" customFormat="1" x14ac:dyDescent="0.25">
      <c r="E900" s="3"/>
    </row>
    <row r="901" spans="5:5" s="2" customFormat="1" x14ac:dyDescent="0.25">
      <c r="E901" s="3"/>
    </row>
    <row r="902" spans="5:5" s="2" customFormat="1" x14ac:dyDescent="0.25">
      <c r="E902" s="3"/>
    </row>
    <row r="903" spans="5:5" s="2" customFormat="1" x14ac:dyDescent="0.25">
      <c r="E903" s="3"/>
    </row>
    <row r="904" spans="5:5" s="2" customFormat="1" x14ac:dyDescent="0.25">
      <c r="E904" s="3"/>
    </row>
    <row r="905" spans="5:5" s="2" customFormat="1" x14ac:dyDescent="0.25">
      <c r="E905" s="3"/>
    </row>
    <row r="906" spans="5:5" s="2" customFormat="1" x14ac:dyDescent="0.25">
      <c r="E906" s="3"/>
    </row>
    <row r="907" spans="5:5" s="2" customFormat="1" x14ac:dyDescent="0.25">
      <c r="E907" s="3"/>
    </row>
    <row r="908" spans="5:5" s="2" customFormat="1" x14ac:dyDescent="0.25">
      <c r="E908" s="3"/>
    </row>
    <row r="909" spans="5:5" s="2" customFormat="1" x14ac:dyDescent="0.25">
      <c r="E909" s="3"/>
    </row>
    <row r="910" spans="5:5" s="2" customFormat="1" x14ac:dyDescent="0.25">
      <c r="E910" s="3"/>
    </row>
    <row r="911" spans="5:5" s="2" customFormat="1" x14ac:dyDescent="0.25">
      <c r="E911" s="3"/>
    </row>
    <row r="912" spans="5:5" s="2" customFormat="1" x14ac:dyDescent="0.25">
      <c r="E912" s="3"/>
    </row>
    <row r="913" spans="5:5" s="2" customFormat="1" x14ac:dyDescent="0.25">
      <c r="E913" s="3"/>
    </row>
    <row r="914" spans="5:5" s="2" customFormat="1" x14ac:dyDescent="0.25">
      <c r="E914" s="3"/>
    </row>
    <row r="915" spans="5:5" s="2" customFormat="1" x14ac:dyDescent="0.25">
      <c r="E915" s="3"/>
    </row>
    <row r="916" spans="5:5" s="2" customFormat="1" x14ac:dyDescent="0.25">
      <c r="E916" s="3"/>
    </row>
    <row r="917" spans="5:5" s="2" customFormat="1" x14ac:dyDescent="0.25">
      <c r="E917" s="3"/>
    </row>
    <row r="918" spans="5:5" s="2" customFormat="1" x14ac:dyDescent="0.25">
      <c r="E918" s="3"/>
    </row>
    <row r="919" spans="5:5" s="2" customFormat="1" x14ac:dyDescent="0.25">
      <c r="E919" s="3"/>
    </row>
    <row r="920" spans="5:5" s="2" customFormat="1" x14ac:dyDescent="0.25">
      <c r="E920" s="3"/>
    </row>
    <row r="921" spans="5:5" s="2" customFormat="1" x14ac:dyDescent="0.25">
      <c r="E921" s="3"/>
    </row>
    <row r="922" spans="5:5" s="2" customFormat="1" x14ac:dyDescent="0.25">
      <c r="E922" s="3"/>
    </row>
    <row r="923" spans="5:5" s="2" customFormat="1" x14ac:dyDescent="0.25">
      <c r="E923" s="3"/>
    </row>
    <row r="924" spans="5:5" s="2" customFormat="1" x14ac:dyDescent="0.25">
      <c r="E924" s="3"/>
    </row>
    <row r="925" spans="5:5" s="2" customFormat="1" x14ac:dyDescent="0.25">
      <c r="E925" s="3"/>
    </row>
    <row r="926" spans="5:5" s="2" customFormat="1" x14ac:dyDescent="0.25">
      <c r="E926" s="3"/>
    </row>
    <row r="927" spans="5:5" s="2" customFormat="1" x14ac:dyDescent="0.25">
      <c r="E927" s="3"/>
    </row>
    <row r="928" spans="5:5" s="2" customFormat="1" x14ac:dyDescent="0.25">
      <c r="E928" s="3"/>
    </row>
    <row r="929" spans="5:5" s="2" customFormat="1" x14ac:dyDescent="0.25">
      <c r="E929" s="3"/>
    </row>
    <row r="930" spans="5:5" s="2" customFormat="1" x14ac:dyDescent="0.25">
      <c r="E930" s="3"/>
    </row>
    <row r="931" spans="5:5" s="2" customFormat="1" x14ac:dyDescent="0.25">
      <c r="E931" s="3"/>
    </row>
    <row r="932" spans="5:5" s="2" customFormat="1" x14ac:dyDescent="0.25">
      <c r="E932" s="3"/>
    </row>
    <row r="933" spans="5:5" s="2" customFormat="1" x14ac:dyDescent="0.25">
      <c r="E933" s="3"/>
    </row>
    <row r="934" spans="5:5" s="2" customFormat="1" x14ac:dyDescent="0.25">
      <c r="E934" s="3"/>
    </row>
    <row r="935" spans="5:5" s="2" customFormat="1" x14ac:dyDescent="0.25">
      <c r="E935" s="3"/>
    </row>
    <row r="936" spans="5:5" s="2" customFormat="1" x14ac:dyDescent="0.25">
      <c r="E936" s="3"/>
    </row>
    <row r="937" spans="5:5" s="2" customFormat="1" x14ac:dyDescent="0.25">
      <c r="E937" s="3"/>
    </row>
    <row r="938" spans="5:5" s="2" customFormat="1" x14ac:dyDescent="0.25">
      <c r="E938" s="3"/>
    </row>
    <row r="939" spans="5:5" s="2" customFormat="1" x14ac:dyDescent="0.25">
      <c r="E939" s="3"/>
    </row>
    <row r="940" spans="5:5" s="2" customFormat="1" x14ac:dyDescent="0.25">
      <c r="E940" s="3"/>
    </row>
    <row r="941" spans="5:5" s="2" customFormat="1" x14ac:dyDescent="0.25">
      <c r="E941" s="3"/>
    </row>
    <row r="942" spans="5:5" s="2" customFormat="1" x14ac:dyDescent="0.25">
      <c r="E942" s="3"/>
    </row>
    <row r="943" spans="5:5" s="2" customFormat="1" x14ac:dyDescent="0.25">
      <c r="E943" s="3"/>
    </row>
    <row r="944" spans="5:5" s="2" customFormat="1" x14ac:dyDescent="0.25">
      <c r="E944" s="3"/>
    </row>
    <row r="945" spans="5:5" s="2" customFormat="1" x14ac:dyDescent="0.25">
      <c r="E945" s="3"/>
    </row>
    <row r="946" spans="5:5" s="2" customFormat="1" x14ac:dyDescent="0.25">
      <c r="E946" s="3"/>
    </row>
    <row r="947" spans="5:5" s="2" customFormat="1" x14ac:dyDescent="0.25">
      <c r="E947" s="3"/>
    </row>
    <row r="948" spans="5:5" s="2" customFormat="1" x14ac:dyDescent="0.25">
      <c r="E948" s="3"/>
    </row>
    <row r="949" spans="5:5" s="2" customFormat="1" x14ac:dyDescent="0.25">
      <c r="E949" s="3"/>
    </row>
    <row r="950" spans="5:5" s="2" customFormat="1" x14ac:dyDescent="0.25">
      <c r="E950" s="3"/>
    </row>
    <row r="951" spans="5:5" s="2" customFormat="1" x14ac:dyDescent="0.25">
      <c r="E951" s="3"/>
    </row>
    <row r="952" spans="5:5" s="2" customFormat="1" x14ac:dyDescent="0.25">
      <c r="E952" s="3"/>
    </row>
    <row r="953" spans="5:5" s="2" customFormat="1" x14ac:dyDescent="0.25">
      <c r="E953" s="3"/>
    </row>
    <row r="954" spans="5:5" s="2" customFormat="1" x14ac:dyDescent="0.25">
      <c r="E954" s="3"/>
    </row>
    <row r="955" spans="5:5" s="2" customFormat="1" x14ac:dyDescent="0.25">
      <c r="E955" s="3"/>
    </row>
    <row r="956" spans="5:5" s="2" customFormat="1" x14ac:dyDescent="0.25">
      <c r="E956" s="3"/>
    </row>
    <row r="957" spans="5:5" s="2" customFormat="1" x14ac:dyDescent="0.25">
      <c r="E957" s="3"/>
    </row>
    <row r="958" spans="5:5" s="2" customFormat="1" x14ac:dyDescent="0.25">
      <c r="E958" s="3"/>
    </row>
    <row r="959" spans="5:5" s="2" customFormat="1" x14ac:dyDescent="0.25">
      <c r="E959" s="3"/>
    </row>
    <row r="960" spans="5:5" s="2" customFormat="1" x14ac:dyDescent="0.25">
      <c r="E960" s="3"/>
    </row>
    <row r="961" spans="5:5" s="2" customFormat="1" x14ac:dyDescent="0.25">
      <c r="E961" s="3"/>
    </row>
    <row r="962" spans="5:5" s="2" customFormat="1" x14ac:dyDescent="0.25">
      <c r="E962" s="3"/>
    </row>
    <row r="963" spans="5:5" s="2" customFormat="1" x14ac:dyDescent="0.25">
      <c r="E963" s="3"/>
    </row>
    <row r="964" spans="5:5" s="2" customFormat="1" x14ac:dyDescent="0.25">
      <c r="E964" s="3"/>
    </row>
    <row r="965" spans="5:5" s="2" customFormat="1" x14ac:dyDescent="0.25">
      <c r="E965" s="3"/>
    </row>
    <row r="966" spans="5:5" s="2" customFormat="1" x14ac:dyDescent="0.25">
      <c r="E966" s="3"/>
    </row>
    <row r="967" spans="5:5" s="2" customFormat="1" x14ac:dyDescent="0.25">
      <c r="E967" s="3"/>
    </row>
    <row r="968" spans="5:5" s="2" customFormat="1" x14ac:dyDescent="0.25">
      <c r="E968" s="3"/>
    </row>
    <row r="969" spans="5:5" s="2" customFormat="1" x14ac:dyDescent="0.25">
      <c r="E969" s="3"/>
    </row>
    <row r="970" spans="5:5" s="2" customFormat="1" x14ac:dyDescent="0.25">
      <c r="E970" s="3"/>
    </row>
    <row r="971" spans="5:5" s="2" customFormat="1" x14ac:dyDescent="0.25">
      <c r="E971" s="3"/>
    </row>
    <row r="972" spans="5:5" s="2" customFormat="1" x14ac:dyDescent="0.25">
      <c r="E972" s="3"/>
    </row>
    <row r="973" spans="5:5" s="2" customFormat="1" x14ac:dyDescent="0.25">
      <c r="E973" s="3"/>
    </row>
    <row r="974" spans="5:5" s="2" customFormat="1" x14ac:dyDescent="0.25">
      <c r="E974" s="3"/>
    </row>
    <row r="975" spans="5:5" s="2" customFormat="1" x14ac:dyDescent="0.25">
      <c r="E975" s="3"/>
    </row>
    <row r="976" spans="5:5" s="2" customFormat="1" x14ac:dyDescent="0.25">
      <c r="E976" s="3"/>
    </row>
    <row r="977" spans="5:5" s="2" customFormat="1" x14ac:dyDescent="0.25">
      <c r="E977" s="3"/>
    </row>
    <row r="978" spans="5:5" s="2" customFormat="1" x14ac:dyDescent="0.25">
      <c r="E978" s="3"/>
    </row>
    <row r="979" spans="5:5" s="2" customFormat="1" x14ac:dyDescent="0.25">
      <c r="E979" s="3"/>
    </row>
    <row r="980" spans="5:5" s="2" customFormat="1" x14ac:dyDescent="0.25">
      <c r="E980" s="3"/>
    </row>
    <row r="981" spans="5:5" s="2" customFormat="1" x14ac:dyDescent="0.25">
      <c r="E981" s="3"/>
    </row>
    <row r="982" spans="5:5" s="2" customFormat="1" x14ac:dyDescent="0.25">
      <c r="E982" s="3"/>
    </row>
    <row r="983" spans="5:5" s="2" customFormat="1" x14ac:dyDescent="0.25">
      <c r="E983" s="3"/>
    </row>
    <row r="984" spans="5:5" s="2" customFormat="1" x14ac:dyDescent="0.25">
      <c r="E984" s="3"/>
    </row>
    <row r="985" spans="5:5" s="2" customFormat="1" x14ac:dyDescent="0.25">
      <c r="E985" s="3"/>
    </row>
    <row r="986" spans="5:5" s="2" customFormat="1" x14ac:dyDescent="0.25">
      <c r="E986" s="3"/>
    </row>
    <row r="987" spans="5:5" s="2" customFormat="1" x14ac:dyDescent="0.25">
      <c r="E987" s="3"/>
    </row>
    <row r="988" spans="5:5" s="2" customFormat="1" x14ac:dyDescent="0.25">
      <c r="E988" s="3"/>
    </row>
    <row r="989" spans="5:5" s="2" customFormat="1" x14ac:dyDescent="0.25">
      <c r="E989" s="3"/>
    </row>
    <row r="990" spans="5:5" s="2" customFormat="1" x14ac:dyDescent="0.25">
      <c r="E990" s="3"/>
    </row>
    <row r="991" spans="5:5" s="2" customFormat="1" x14ac:dyDescent="0.25">
      <c r="E991" s="3"/>
    </row>
    <row r="992" spans="5:5" s="2" customFormat="1" x14ac:dyDescent="0.25">
      <c r="E992" s="3"/>
    </row>
    <row r="993" spans="5:5" s="2" customFormat="1" x14ac:dyDescent="0.25">
      <c r="E993" s="3"/>
    </row>
    <row r="994" spans="5:5" s="2" customFormat="1" x14ac:dyDescent="0.25">
      <c r="E994" s="3"/>
    </row>
    <row r="995" spans="5:5" s="2" customFormat="1" x14ac:dyDescent="0.25">
      <c r="E995" s="3"/>
    </row>
    <row r="996" spans="5:5" s="2" customFormat="1" x14ac:dyDescent="0.25">
      <c r="E996" s="3"/>
    </row>
    <row r="997" spans="5:5" s="2" customFormat="1" x14ac:dyDescent="0.25">
      <c r="E997" s="3"/>
    </row>
    <row r="998" spans="5:5" s="2" customFormat="1" x14ac:dyDescent="0.25">
      <c r="E998" s="3"/>
    </row>
    <row r="999" spans="5:5" s="2" customFormat="1" x14ac:dyDescent="0.25">
      <c r="E999" s="3"/>
    </row>
    <row r="1000" spans="5:5" s="2" customFormat="1" x14ac:dyDescent="0.25">
      <c r="E1000" s="3"/>
    </row>
    <row r="1001" spans="5:5" s="2" customFormat="1" x14ac:dyDescent="0.25">
      <c r="E1001" s="3"/>
    </row>
    <row r="1002" spans="5:5" s="2" customFormat="1" x14ac:dyDescent="0.25">
      <c r="E1002" s="3"/>
    </row>
    <row r="1003" spans="5:5" s="2" customFormat="1" x14ac:dyDescent="0.25">
      <c r="E1003" s="3"/>
    </row>
    <row r="1004" spans="5:5" s="2" customFormat="1" x14ac:dyDescent="0.25">
      <c r="E1004" s="3"/>
    </row>
    <row r="1005" spans="5:5" s="2" customFormat="1" x14ac:dyDescent="0.25">
      <c r="E1005" s="3"/>
    </row>
    <row r="1006" spans="5:5" s="2" customFormat="1" x14ac:dyDescent="0.25">
      <c r="E1006" s="3"/>
    </row>
    <row r="1007" spans="5:5" s="2" customFormat="1" x14ac:dyDescent="0.25">
      <c r="E1007" s="3"/>
    </row>
    <row r="1008" spans="5:5" s="2" customFormat="1" x14ac:dyDescent="0.25">
      <c r="E1008" s="3"/>
    </row>
    <row r="1009" spans="5:5" s="2" customFormat="1" x14ac:dyDescent="0.25">
      <c r="E1009" s="3"/>
    </row>
    <row r="1010" spans="5:5" s="2" customFormat="1" x14ac:dyDescent="0.25">
      <c r="E1010" s="3"/>
    </row>
    <row r="1011" spans="5:5" s="2" customFormat="1" x14ac:dyDescent="0.25">
      <c r="E1011" s="3"/>
    </row>
    <row r="1012" spans="5:5" s="2" customFormat="1" x14ac:dyDescent="0.25">
      <c r="E1012" s="3"/>
    </row>
    <row r="1013" spans="5:5" s="2" customFormat="1" x14ac:dyDescent="0.25">
      <c r="E1013" s="3"/>
    </row>
    <row r="1014" spans="5:5" s="2" customFormat="1" x14ac:dyDescent="0.25">
      <c r="E1014" s="3"/>
    </row>
    <row r="1015" spans="5:5" s="2" customFormat="1" x14ac:dyDescent="0.25">
      <c r="E1015" s="3"/>
    </row>
    <row r="1016" spans="5:5" s="2" customFormat="1" x14ac:dyDescent="0.25">
      <c r="E1016" s="3"/>
    </row>
    <row r="1017" spans="5:5" s="2" customFormat="1" x14ac:dyDescent="0.25">
      <c r="E1017" s="3"/>
    </row>
    <row r="1018" spans="5:5" s="2" customFormat="1" x14ac:dyDescent="0.25">
      <c r="E1018" s="3"/>
    </row>
    <row r="1019" spans="5:5" s="2" customFormat="1" x14ac:dyDescent="0.25">
      <c r="E1019" s="3"/>
    </row>
    <row r="1020" spans="5:5" s="2" customFormat="1" x14ac:dyDescent="0.25">
      <c r="E1020" s="3"/>
    </row>
    <row r="1021" spans="5:5" s="2" customFormat="1" x14ac:dyDescent="0.25">
      <c r="E1021" s="3"/>
    </row>
    <row r="1022" spans="5:5" s="2" customFormat="1" x14ac:dyDescent="0.25">
      <c r="E1022" s="3"/>
    </row>
    <row r="1023" spans="5:5" s="2" customFormat="1" x14ac:dyDescent="0.25">
      <c r="E1023" s="3"/>
    </row>
    <row r="1024" spans="5:5" s="2" customFormat="1" x14ac:dyDescent="0.25">
      <c r="E1024" s="3"/>
    </row>
    <row r="1025" spans="5:5" s="2" customFormat="1" x14ac:dyDescent="0.25">
      <c r="E1025" s="3"/>
    </row>
    <row r="1026" spans="5:5" s="2" customFormat="1" x14ac:dyDescent="0.25">
      <c r="E1026" s="3"/>
    </row>
    <row r="1027" spans="5:5" s="2" customFormat="1" x14ac:dyDescent="0.25">
      <c r="E1027" s="3"/>
    </row>
    <row r="1028" spans="5:5" s="2" customFormat="1" x14ac:dyDescent="0.25">
      <c r="E1028" s="3"/>
    </row>
    <row r="1029" spans="5:5" s="2" customFormat="1" x14ac:dyDescent="0.25">
      <c r="E1029" s="3"/>
    </row>
    <row r="1030" spans="5:5" s="2" customFormat="1" x14ac:dyDescent="0.25">
      <c r="E1030" s="3"/>
    </row>
    <row r="1031" spans="5:5" s="2" customFormat="1" x14ac:dyDescent="0.25">
      <c r="E1031" s="3"/>
    </row>
    <row r="1032" spans="5:5" s="2" customFormat="1" x14ac:dyDescent="0.25">
      <c r="E1032" s="3"/>
    </row>
    <row r="1033" spans="5:5" s="2" customFormat="1" x14ac:dyDescent="0.25">
      <c r="E1033" s="3"/>
    </row>
    <row r="1034" spans="5:5" s="2" customFormat="1" x14ac:dyDescent="0.25">
      <c r="E1034" s="3"/>
    </row>
    <row r="1035" spans="5:5" s="2" customFormat="1" x14ac:dyDescent="0.25">
      <c r="E1035" s="3"/>
    </row>
    <row r="1036" spans="5:5" s="2" customFormat="1" x14ac:dyDescent="0.25">
      <c r="E1036" s="3"/>
    </row>
    <row r="1037" spans="5:5" s="2" customFormat="1" x14ac:dyDescent="0.25">
      <c r="E1037" s="3"/>
    </row>
    <row r="1038" spans="5:5" s="2" customFormat="1" x14ac:dyDescent="0.25">
      <c r="E1038" s="3"/>
    </row>
    <row r="1039" spans="5:5" s="2" customFormat="1" x14ac:dyDescent="0.25">
      <c r="E1039" s="3"/>
    </row>
    <row r="1040" spans="5:5" s="2" customFormat="1" x14ac:dyDescent="0.25">
      <c r="E1040" s="3"/>
    </row>
    <row r="1041" spans="5:5" s="2" customFormat="1" x14ac:dyDescent="0.25">
      <c r="E1041" s="3"/>
    </row>
    <row r="1042" spans="5:5" s="2" customFormat="1" x14ac:dyDescent="0.25">
      <c r="E1042" s="3"/>
    </row>
    <row r="1043" spans="5:5" s="2" customFormat="1" x14ac:dyDescent="0.25">
      <c r="E1043" s="3"/>
    </row>
    <row r="1044" spans="5:5" s="2" customFormat="1" x14ac:dyDescent="0.25">
      <c r="E1044" s="3"/>
    </row>
    <row r="1045" spans="5:5" s="2" customFormat="1" x14ac:dyDescent="0.25">
      <c r="E1045" s="3"/>
    </row>
    <row r="1046" spans="5:5" s="2" customFormat="1" x14ac:dyDescent="0.25">
      <c r="E1046" s="3"/>
    </row>
    <row r="1047" spans="5:5" s="2" customFormat="1" x14ac:dyDescent="0.25">
      <c r="E1047" s="3"/>
    </row>
    <row r="1048" spans="5:5" s="2" customFormat="1" x14ac:dyDescent="0.25">
      <c r="E1048" s="3"/>
    </row>
    <row r="1049" spans="5:5" s="2" customFormat="1" x14ac:dyDescent="0.25">
      <c r="E1049" s="3"/>
    </row>
    <row r="1050" spans="5:5" s="2" customFormat="1" x14ac:dyDescent="0.25">
      <c r="E1050" s="3"/>
    </row>
    <row r="1051" spans="5:5" s="2" customFormat="1" x14ac:dyDescent="0.25">
      <c r="E1051" s="3"/>
    </row>
    <row r="1052" spans="5:5" s="2" customFormat="1" x14ac:dyDescent="0.25">
      <c r="E1052" s="3"/>
    </row>
    <row r="1053" spans="5:5" s="2" customFormat="1" x14ac:dyDescent="0.25">
      <c r="E1053" s="3"/>
    </row>
    <row r="1054" spans="5:5" s="2" customFormat="1" x14ac:dyDescent="0.25">
      <c r="E1054" s="3"/>
    </row>
    <row r="1055" spans="5:5" s="2" customFormat="1" x14ac:dyDescent="0.25">
      <c r="E1055" s="3"/>
    </row>
    <row r="1056" spans="5:5" s="2" customFormat="1" x14ac:dyDescent="0.25">
      <c r="E1056" s="3"/>
    </row>
    <row r="1057" spans="5:5" s="2" customFormat="1" x14ac:dyDescent="0.25">
      <c r="E1057" s="3"/>
    </row>
    <row r="1058" spans="5:5" s="2" customFormat="1" x14ac:dyDescent="0.25">
      <c r="E1058" s="3"/>
    </row>
    <row r="1059" spans="5:5" s="2" customFormat="1" x14ac:dyDescent="0.25">
      <c r="E1059" s="3"/>
    </row>
    <row r="1060" spans="5:5" s="2" customFormat="1" x14ac:dyDescent="0.25">
      <c r="E1060" s="3"/>
    </row>
    <row r="1061" spans="5:5" s="2" customFormat="1" x14ac:dyDescent="0.25">
      <c r="E1061" s="3"/>
    </row>
    <row r="1062" spans="5:5" s="2" customFormat="1" x14ac:dyDescent="0.25">
      <c r="E1062" s="3"/>
    </row>
    <row r="1063" spans="5:5" s="2" customFormat="1" x14ac:dyDescent="0.25">
      <c r="E1063" s="3"/>
    </row>
    <row r="1064" spans="5:5" s="2" customFormat="1" x14ac:dyDescent="0.25">
      <c r="E1064" s="3"/>
    </row>
    <row r="1065" spans="5:5" s="2" customFormat="1" x14ac:dyDescent="0.25">
      <c r="E1065" s="3"/>
    </row>
    <row r="1066" spans="5:5" s="2" customFormat="1" x14ac:dyDescent="0.25">
      <c r="E1066" s="3"/>
    </row>
    <row r="1067" spans="5:5" s="2" customFormat="1" x14ac:dyDescent="0.25">
      <c r="E1067" s="3"/>
    </row>
    <row r="1068" spans="5:5" s="2" customFormat="1" x14ac:dyDescent="0.25">
      <c r="E1068" s="3"/>
    </row>
    <row r="1069" spans="5:5" s="2" customFormat="1" x14ac:dyDescent="0.25">
      <c r="E1069" s="3"/>
    </row>
    <row r="1070" spans="5:5" s="2" customFormat="1" x14ac:dyDescent="0.25">
      <c r="E1070" s="3"/>
    </row>
    <row r="1071" spans="5:5" s="2" customFormat="1" x14ac:dyDescent="0.25">
      <c r="E1071" s="3"/>
    </row>
    <row r="1072" spans="5:5" s="2" customFormat="1" x14ac:dyDescent="0.25">
      <c r="E1072" s="3"/>
    </row>
    <row r="1073" spans="5:5" s="2" customFormat="1" x14ac:dyDescent="0.25">
      <c r="E1073" s="3"/>
    </row>
    <row r="1074" spans="5:5" s="2" customFormat="1" x14ac:dyDescent="0.25">
      <c r="E1074" s="3"/>
    </row>
    <row r="1075" spans="5:5" s="2" customFormat="1" x14ac:dyDescent="0.25">
      <c r="E1075" s="3"/>
    </row>
    <row r="1076" spans="5:5" s="2" customFormat="1" x14ac:dyDescent="0.25">
      <c r="E1076" s="3"/>
    </row>
    <row r="1077" spans="5:5" s="2" customFormat="1" x14ac:dyDescent="0.25">
      <c r="E1077" s="3"/>
    </row>
    <row r="1078" spans="5:5" s="2" customFormat="1" x14ac:dyDescent="0.25">
      <c r="E1078" s="3"/>
    </row>
    <row r="1079" spans="5:5" s="2" customFormat="1" x14ac:dyDescent="0.25">
      <c r="E1079" s="3"/>
    </row>
    <row r="1080" spans="5:5" s="2" customFormat="1" x14ac:dyDescent="0.25">
      <c r="E1080" s="3"/>
    </row>
    <row r="1081" spans="5:5" s="2" customFormat="1" x14ac:dyDescent="0.25">
      <c r="E1081" s="3"/>
    </row>
    <row r="1082" spans="5:5" s="2" customFormat="1" x14ac:dyDescent="0.25">
      <c r="E1082" s="3"/>
    </row>
    <row r="1083" spans="5:5" s="2" customFormat="1" x14ac:dyDescent="0.25">
      <c r="E1083" s="3"/>
    </row>
    <row r="1084" spans="5:5" s="2" customFormat="1" x14ac:dyDescent="0.25">
      <c r="E1084" s="3"/>
    </row>
    <row r="1085" spans="5:5" s="2" customFormat="1" x14ac:dyDescent="0.25">
      <c r="E1085" s="3"/>
    </row>
    <row r="1086" spans="5:5" s="2" customFormat="1" x14ac:dyDescent="0.25">
      <c r="E1086" s="3"/>
    </row>
    <row r="1087" spans="5:5" s="2" customFormat="1" x14ac:dyDescent="0.25">
      <c r="E1087" s="3"/>
    </row>
    <row r="1088" spans="5:5" s="2" customFormat="1" x14ac:dyDescent="0.25">
      <c r="E1088" s="3"/>
    </row>
    <row r="1089" spans="5:5" s="2" customFormat="1" x14ac:dyDescent="0.25">
      <c r="E1089" s="3"/>
    </row>
    <row r="1090" spans="5:5" s="2" customFormat="1" x14ac:dyDescent="0.25">
      <c r="E1090" s="3"/>
    </row>
    <row r="1091" spans="5:5" s="2" customFormat="1" x14ac:dyDescent="0.25">
      <c r="E1091" s="3"/>
    </row>
    <row r="1092" spans="5:5" s="2" customFormat="1" x14ac:dyDescent="0.25">
      <c r="E1092" s="3"/>
    </row>
    <row r="1093" spans="5:5" s="2" customFormat="1" x14ac:dyDescent="0.25">
      <c r="E1093" s="3"/>
    </row>
    <row r="1094" spans="5:5" s="2" customFormat="1" x14ac:dyDescent="0.25">
      <c r="E1094" s="3"/>
    </row>
    <row r="1095" spans="5:5" s="2" customFormat="1" x14ac:dyDescent="0.25">
      <c r="E1095" s="3"/>
    </row>
    <row r="1096" spans="5:5" s="2" customFormat="1" x14ac:dyDescent="0.25">
      <c r="E1096" s="3"/>
    </row>
    <row r="1097" spans="5:5" s="2" customFormat="1" x14ac:dyDescent="0.25">
      <c r="E1097" s="3"/>
    </row>
    <row r="1098" spans="5:5" s="2" customFormat="1" x14ac:dyDescent="0.25">
      <c r="E1098" s="3"/>
    </row>
    <row r="1099" spans="5:5" s="2" customFormat="1" x14ac:dyDescent="0.25">
      <c r="E1099" s="3"/>
    </row>
    <row r="1100" spans="5:5" s="2" customFormat="1" x14ac:dyDescent="0.25">
      <c r="E1100" s="3"/>
    </row>
    <row r="1101" spans="5:5" s="2" customFormat="1" x14ac:dyDescent="0.25">
      <c r="E1101" s="3"/>
    </row>
    <row r="1102" spans="5:5" s="2" customFormat="1" x14ac:dyDescent="0.25">
      <c r="E1102" s="3"/>
    </row>
    <row r="1103" spans="5:5" s="2" customFormat="1" x14ac:dyDescent="0.25">
      <c r="E1103" s="3"/>
    </row>
    <row r="1104" spans="5:5" s="2" customFormat="1" x14ac:dyDescent="0.25">
      <c r="E1104" s="3"/>
    </row>
    <row r="1105" spans="5:5" s="2" customFormat="1" x14ac:dyDescent="0.25">
      <c r="E1105" s="3"/>
    </row>
    <row r="1106" spans="5:5" s="2" customFormat="1" x14ac:dyDescent="0.25">
      <c r="E1106" s="3"/>
    </row>
    <row r="1107" spans="5:5" s="2" customFormat="1" x14ac:dyDescent="0.25">
      <c r="E1107" s="3"/>
    </row>
    <row r="1108" spans="5:5" s="2" customFormat="1" x14ac:dyDescent="0.25">
      <c r="E1108" s="3"/>
    </row>
    <row r="1109" spans="5:5" s="2" customFormat="1" x14ac:dyDescent="0.25">
      <c r="E1109" s="3"/>
    </row>
    <row r="1110" spans="5:5" s="2" customFormat="1" x14ac:dyDescent="0.25">
      <c r="E1110" s="3"/>
    </row>
    <row r="1111" spans="5:5" s="2" customFormat="1" x14ac:dyDescent="0.25">
      <c r="E1111" s="3"/>
    </row>
    <row r="1112" spans="5:5" s="2" customFormat="1" x14ac:dyDescent="0.25">
      <c r="E1112" s="3"/>
    </row>
    <row r="1113" spans="5:5" s="2" customFormat="1" x14ac:dyDescent="0.25">
      <c r="E1113" s="3"/>
    </row>
    <row r="1114" spans="5:5" s="2" customFormat="1" x14ac:dyDescent="0.25">
      <c r="E1114" s="3"/>
    </row>
    <row r="1115" spans="5:5" s="2" customFormat="1" x14ac:dyDescent="0.25">
      <c r="E1115" s="3"/>
    </row>
    <row r="1116" spans="5:5" s="2" customFormat="1" x14ac:dyDescent="0.25">
      <c r="E1116" s="3"/>
    </row>
    <row r="1117" spans="5:5" s="2" customFormat="1" x14ac:dyDescent="0.25">
      <c r="E1117" s="3"/>
    </row>
    <row r="1118" spans="5:5" s="2" customFormat="1" x14ac:dyDescent="0.25">
      <c r="E1118" s="3"/>
    </row>
    <row r="1119" spans="5:5" s="2" customFormat="1" x14ac:dyDescent="0.25">
      <c r="E1119" s="3"/>
    </row>
    <row r="1120" spans="5:5" s="2" customFormat="1" x14ac:dyDescent="0.25">
      <c r="E1120" s="3"/>
    </row>
    <row r="1121" spans="5:5" s="2" customFormat="1" x14ac:dyDescent="0.25">
      <c r="E1121" s="3"/>
    </row>
  </sheetData>
  <mergeCells count="403">
    <mergeCell ref="A328:C328"/>
    <mergeCell ref="A366:C366"/>
    <mergeCell ref="A300:C300"/>
    <mergeCell ref="A299:C299"/>
    <mergeCell ref="A373:C373"/>
    <mergeCell ref="A379:C379"/>
    <mergeCell ref="A380:C380"/>
    <mergeCell ref="A381:C381"/>
    <mergeCell ref="A378:C378"/>
    <mergeCell ref="A335:C335"/>
    <mergeCell ref="A327:C327"/>
    <mergeCell ref="A315:C315"/>
    <mergeCell ref="A312:C312"/>
    <mergeCell ref="A324:C324"/>
    <mergeCell ref="A329:C329"/>
    <mergeCell ref="A330:C330"/>
    <mergeCell ref="A351:C351"/>
    <mergeCell ref="A336:C336"/>
    <mergeCell ref="A371:C371"/>
    <mergeCell ref="A372:C372"/>
    <mergeCell ref="A363:C363"/>
    <mergeCell ref="F456:G456"/>
    <mergeCell ref="A140:C140"/>
    <mergeCell ref="A160:C160"/>
    <mergeCell ref="A339:C339"/>
    <mergeCell ref="A232:C232"/>
    <mergeCell ref="A143:C143"/>
    <mergeCell ref="A353:C353"/>
    <mergeCell ref="A168:C168"/>
    <mergeCell ref="A166:C166"/>
    <mergeCell ref="A331:C331"/>
    <mergeCell ref="A332:C332"/>
    <mergeCell ref="A182:C182"/>
    <mergeCell ref="A183:C183"/>
    <mergeCell ref="A240:C240"/>
    <mergeCell ref="A242:C242"/>
    <mergeCell ref="A181:C181"/>
    <mergeCell ref="A241:C241"/>
    <mergeCell ref="A281:C281"/>
    <mergeCell ref="A180:C180"/>
    <mergeCell ref="A450:C450"/>
    <mergeCell ref="A274:C274"/>
    <mergeCell ref="A158:C158"/>
    <mergeCell ref="A224:C224"/>
    <mergeCell ref="A323:C323"/>
    <mergeCell ref="A393:F393"/>
    <mergeCell ref="A352:C352"/>
    <mergeCell ref="A374:C374"/>
    <mergeCell ref="A346:C346"/>
    <mergeCell ref="A347:C347"/>
    <mergeCell ref="A348:C348"/>
    <mergeCell ref="A350:C350"/>
    <mergeCell ref="A349:C349"/>
    <mergeCell ref="A338:C338"/>
    <mergeCell ref="A358:C358"/>
    <mergeCell ref="A359:C359"/>
    <mergeCell ref="A360:C360"/>
    <mergeCell ref="A361:C361"/>
    <mergeCell ref="A362:C362"/>
    <mergeCell ref="E455:F455"/>
    <mergeCell ref="A375:C375"/>
    <mergeCell ref="A376:C376"/>
    <mergeCell ref="A147:C147"/>
    <mergeCell ref="A230:C230"/>
    <mergeCell ref="A407:C407"/>
    <mergeCell ref="A231:C231"/>
    <mergeCell ref="A411:C411"/>
    <mergeCell ref="A408:C408"/>
    <mergeCell ref="A409:C409"/>
    <mergeCell ref="A410:C410"/>
    <mergeCell ref="A291:C291"/>
    <mergeCell ref="A264:C264"/>
    <mergeCell ref="A262:C262"/>
    <mergeCell ref="A263:C263"/>
    <mergeCell ref="A215:C215"/>
    <mergeCell ref="A415:C415"/>
    <mergeCell ref="A416:C416"/>
    <mergeCell ref="A377:C377"/>
    <mergeCell ref="A404:C404"/>
    <mergeCell ref="A354:C354"/>
    <mergeCell ref="A402:C402"/>
    <mergeCell ref="A403:C403"/>
    <mergeCell ref="A395:C395"/>
    <mergeCell ref="A142:C142"/>
    <mergeCell ref="A290:C290"/>
    <mergeCell ref="A308:C308"/>
    <mergeCell ref="A259:C259"/>
    <mergeCell ref="A260:C260"/>
    <mergeCell ref="A261:C261"/>
    <mergeCell ref="A258:C258"/>
    <mergeCell ref="A229:C229"/>
    <mergeCell ref="A273:C273"/>
    <mergeCell ref="A223:C223"/>
    <mergeCell ref="A294:C294"/>
    <mergeCell ref="A272:C272"/>
    <mergeCell ref="A276:C276"/>
    <mergeCell ref="A277:C277"/>
    <mergeCell ref="A155:C155"/>
    <mergeCell ref="A169:C169"/>
    <mergeCell ref="A307:C307"/>
    <mergeCell ref="A146:C146"/>
    <mergeCell ref="A154:H154"/>
    <mergeCell ref="A157:C157"/>
    <mergeCell ref="A297:C297"/>
    <mergeCell ref="A305:H305"/>
    <mergeCell ref="A200:C200"/>
    <mergeCell ref="A268:C268"/>
    <mergeCell ref="A170:C170"/>
    <mergeCell ref="A173:C173"/>
    <mergeCell ref="A301:C301"/>
    <mergeCell ref="A172:C172"/>
    <mergeCell ref="A171:C171"/>
    <mergeCell ref="A174:C174"/>
    <mergeCell ref="A175:C175"/>
    <mergeCell ref="A176:C176"/>
    <mergeCell ref="A177:C177"/>
    <mergeCell ref="A178:C178"/>
    <mergeCell ref="A234:C234"/>
    <mergeCell ref="A235:C235"/>
    <mergeCell ref="A236:C236"/>
    <mergeCell ref="A237:C237"/>
    <mergeCell ref="A278:C278"/>
    <mergeCell ref="A279:C279"/>
    <mergeCell ref="A280:C280"/>
    <mergeCell ref="A270:C270"/>
    <mergeCell ref="A179:C179"/>
    <mergeCell ref="A239:C239"/>
    <mergeCell ref="A184:C184"/>
    <mergeCell ref="A186:C186"/>
    <mergeCell ref="A187:C187"/>
    <mergeCell ref="A210:C210"/>
    <mergeCell ref="G8:G9"/>
    <mergeCell ref="H8:H9"/>
    <mergeCell ref="A298:C298"/>
    <mergeCell ref="A412:C412"/>
    <mergeCell ref="A167:C167"/>
    <mergeCell ref="A144:C144"/>
    <mergeCell ref="A145:C145"/>
    <mergeCell ref="A355:C355"/>
    <mergeCell ref="A161:C161"/>
    <mergeCell ref="A163:C163"/>
    <mergeCell ref="A162:C162"/>
    <mergeCell ref="A164:C164"/>
    <mergeCell ref="A356:C356"/>
    <mergeCell ref="A357:C357"/>
    <mergeCell ref="A165:C165"/>
    <mergeCell ref="A289:C289"/>
    <mergeCell ref="A248:C248"/>
    <mergeCell ref="A309:C309"/>
    <mergeCell ref="A310:C310"/>
    <mergeCell ref="F8:F9"/>
    <mergeCell ref="A8:C9"/>
    <mergeCell ref="D8:D9"/>
    <mergeCell ref="E8:E9"/>
    <mergeCell ref="A318:C318"/>
    <mergeCell ref="A151:C151"/>
    <mergeCell ref="A368:C368"/>
    <mergeCell ref="A370:C370"/>
    <mergeCell ref="A369:C369"/>
    <mergeCell ref="A405:C405"/>
    <mergeCell ref="A406:C406"/>
    <mergeCell ref="A156:C156"/>
    <mergeCell ref="A214:C214"/>
    <mergeCell ref="A254:C254"/>
    <mergeCell ref="A255:C255"/>
    <mergeCell ref="A256:C256"/>
    <mergeCell ref="A257:C257"/>
    <mergeCell ref="A394:C394"/>
    <mergeCell ref="A322:C322"/>
    <mergeCell ref="A321:C321"/>
    <mergeCell ref="A316:C316"/>
    <mergeCell ref="A317:C317"/>
    <mergeCell ref="A319:C319"/>
    <mergeCell ref="A185:C185"/>
    <mergeCell ref="A201:C201"/>
    <mergeCell ref="A202:C202"/>
    <mergeCell ref="A314:C314"/>
    <mergeCell ref="A159:C159"/>
    <mergeCell ref="A325:C325"/>
    <mergeCell ref="A441:C441"/>
    <mergeCell ref="A364:C364"/>
    <mergeCell ref="A233:C233"/>
    <mergeCell ref="A365:C365"/>
    <mergeCell ref="A431:C431"/>
    <mergeCell ref="A432:C432"/>
    <mergeCell ref="A439:C439"/>
    <mergeCell ref="A440:C440"/>
    <mergeCell ref="A320:C320"/>
    <mergeCell ref="A399:C399"/>
    <mergeCell ref="A400:C400"/>
    <mergeCell ref="A401:C401"/>
    <mergeCell ref="A396:C396"/>
    <mergeCell ref="A326:C326"/>
    <mergeCell ref="A397:C397"/>
    <mergeCell ref="A398:C398"/>
    <mergeCell ref="A430:C430"/>
    <mergeCell ref="A252:C252"/>
    <mergeCell ref="A418:C418"/>
    <mergeCell ref="A413:C413"/>
    <mergeCell ref="A367:C367"/>
    <mergeCell ref="A334:C334"/>
    <mergeCell ref="A333:C333"/>
    <mergeCell ref="A253:C253"/>
    <mergeCell ref="A188:C188"/>
    <mergeCell ref="A285:C285"/>
    <mergeCell ref="A189:C189"/>
    <mergeCell ref="A251:C251"/>
    <mergeCell ref="A249:C249"/>
    <mergeCell ref="A250:C250"/>
    <mergeCell ref="A306:C306"/>
    <mergeCell ref="A313:H313"/>
    <mergeCell ref="A247:F247"/>
    <mergeCell ref="A266:C266"/>
    <mergeCell ref="A267:C267"/>
    <mergeCell ref="A203:C203"/>
    <mergeCell ref="A269:C269"/>
    <mergeCell ref="A271:C271"/>
    <mergeCell ref="A265:C265"/>
    <mergeCell ref="A284:H284"/>
    <mergeCell ref="A292:C292"/>
    <mergeCell ref="A293:C293"/>
    <mergeCell ref="A417:C417"/>
    <mergeCell ref="A385:C385"/>
    <mergeCell ref="A191:C191"/>
    <mergeCell ref="A190:C190"/>
    <mergeCell ref="A193:C193"/>
    <mergeCell ref="A386:C386"/>
    <mergeCell ref="A192:C192"/>
    <mergeCell ref="A382:C382"/>
    <mergeCell ref="A383:C383"/>
    <mergeCell ref="A384:C384"/>
    <mergeCell ref="A194:C194"/>
    <mergeCell ref="A275:C275"/>
    <mergeCell ref="A387:C387"/>
    <mergeCell ref="A388:C388"/>
    <mergeCell ref="A340:C340"/>
    <mergeCell ref="A341:C341"/>
    <mergeCell ref="A342:C342"/>
    <mergeCell ref="A343:C343"/>
    <mergeCell ref="A344:C344"/>
    <mergeCell ref="A345:C345"/>
    <mergeCell ref="A246:C246"/>
    <mergeCell ref="A414:C414"/>
    <mergeCell ref="A238:C238"/>
    <mergeCell ref="A337:C337"/>
    <mergeCell ref="A429:H429"/>
    <mergeCell ref="A438:H438"/>
    <mergeCell ref="A428:C428"/>
    <mergeCell ref="A295:C295"/>
    <mergeCell ref="A296:C296"/>
    <mergeCell ref="A141:F141"/>
    <mergeCell ref="A288:H288"/>
    <mergeCell ref="A221:C221"/>
    <mergeCell ref="A222:F222"/>
    <mergeCell ref="A216:C216"/>
    <mergeCell ref="A225:C225"/>
    <mergeCell ref="A226:C226"/>
    <mergeCell ref="A227:C227"/>
    <mergeCell ref="A228:C228"/>
    <mergeCell ref="A199:F199"/>
    <mergeCell ref="A150:F150"/>
    <mergeCell ref="A209:F209"/>
    <mergeCell ref="A213:F213"/>
    <mergeCell ref="A196:C196"/>
    <mergeCell ref="A390:C390"/>
    <mergeCell ref="A195:C195"/>
    <mergeCell ref="A423:C423"/>
    <mergeCell ref="A389:C389"/>
    <mergeCell ref="A302:C302"/>
    <mergeCell ref="A446:H446"/>
    <mergeCell ref="A447:C447"/>
    <mergeCell ref="A448:C448"/>
    <mergeCell ref="A449:C449"/>
    <mergeCell ref="A208:C208"/>
    <mergeCell ref="A437:C437"/>
    <mergeCell ref="A10:C10"/>
    <mergeCell ref="A11:F11"/>
    <mergeCell ref="A12:C12"/>
    <mergeCell ref="A133:C133"/>
    <mergeCell ref="A134:C134"/>
    <mergeCell ref="A135:C135"/>
    <mergeCell ref="A128:C128"/>
    <mergeCell ref="A129:C129"/>
    <mergeCell ref="A130:C130"/>
    <mergeCell ref="A131:C131"/>
    <mergeCell ref="A132:C132"/>
    <mergeCell ref="A123:C123"/>
    <mergeCell ref="A124:C124"/>
    <mergeCell ref="A125:C125"/>
    <mergeCell ref="A126:C126"/>
    <mergeCell ref="A127:C127"/>
    <mergeCell ref="A118:C118"/>
    <mergeCell ref="A119:C119"/>
    <mergeCell ref="A120:C120"/>
    <mergeCell ref="A121:C121"/>
    <mergeCell ref="A122:C122"/>
    <mergeCell ref="A113:C113"/>
    <mergeCell ref="A114:C114"/>
    <mergeCell ref="A115:C115"/>
    <mergeCell ref="A116:C116"/>
    <mergeCell ref="A117:C117"/>
    <mergeCell ref="A108:C108"/>
    <mergeCell ref="A109:C109"/>
    <mergeCell ref="A110:C110"/>
    <mergeCell ref="A111:C111"/>
    <mergeCell ref="A112:C112"/>
    <mergeCell ref="A103:C103"/>
    <mergeCell ref="A104:C104"/>
    <mergeCell ref="A105:C105"/>
    <mergeCell ref="A106:C106"/>
    <mergeCell ref="A107:C107"/>
    <mergeCell ref="A98:C98"/>
    <mergeCell ref="A99:C99"/>
    <mergeCell ref="A100:C100"/>
    <mergeCell ref="A101:C101"/>
    <mergeCell ref="A102:C102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1:C41"/>
    <mergeCell ref="A42:C42"/>
    <mergeCell ref="A32:C32"/>
    <mergeCell ref="A33:C33"/>
    <mergeCell ref="A34:C34"/>
    <mergeCell ref="A35:C35"/>
    <mergeCell ref="A36:C36"/>
    <mergeCell ref="A37:C37"/>
    <mergeCell ref="A27:C27"/>
    <mergeCell ref="A28:C28"/>
    <mergeCell ref="A29:C29"/>
    <mergeCell ref="A30:C30"/>
    <mergeCell ref="A31:C31"/>
    <mergeCell ref="A421:F421"/>
    <mergeCell ref="A422:C422"/>
    <mergeCell ref="A22:C22"/>
    <mergeCell ref="A23:C23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4:C24"/>
    <mergeCell ref="A25:C25"/>
    <mergeCell ref="A26:C26"/>
    <mergeCell ref="A43:C43"/>
    <mergeCell ref="A44:C44"/>
    <mergeCell ref="A45:C45"/>
    <mergeCell ref="A46:C46"/>
    <mergeCell ref="A47:C47"/>
    <mergeCell ref="A38:C38"/>
    <mergeCell ref="A39:C39"/>
    <mergeCell ref="A40:C40"/>
  </mergeCells>
  <phoneticPr fontId="3" type="noConversion"/>
  <printOptions horizontalCentered="1"/>
  <pageMargins left="0.70866141732283472" right="0.70866141732283472" top="0.31496062992125984" bottom="0.74803149606299213" header="0.31496062992125984" footer="0.31496062992125984"/>
  <pageSetup paperSize="9" scale="70" orientation="portrait" r:id="rId1"/>
  <headerFooter>
    <oddHeader>&amp;CSISTEMA MUNICIPAL DE AGUA POTABLE Y ALCANTARILLADO DE CARMEN
Unidad Recursos Materiales
"2025. Año de la Mujer Indígena".
LIBRO DE INVENTARIOS DE BIENES MUEBLES
 Al 31 de diciembre de 2025
Cifras Pesos y Centavos&amp;R
&amp;9Fecha 14/01/2026
Hora 02:39p.m.
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18785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1</xdr:col>
                <xdr:colOff>428625</xdr:colOff>
                <xdr:row>2</xdr:row>
                <xdr:rowOff>123825</xdr:rowOff>
              </to>
            </anchor>
          </objectPr>
        </oleObject>
      </mc:Choice>
      <mc:Fallback>
        <oleObject progId="MSPhotoEd.3" shapeId="11878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7DA5-3FFF-45F0-8B90-0D729E1B4FD6}">
  <dimension ref="A1:H24"/>
  <sheetViews>
    <sheetView view="pageLayout" topLeftCell="A22" zoomScaleNormal="68" zoomScaleSheetLayoutView="85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7.85546875" customWidth="1"/>
    <col min="3" max="3" width="3.85546875" customWidth="1"/>
    <col min="4" max="4" width="57.42578125" customWidth="1"/>
    <col min="5" max="5" width="10.28515625" style="1" customWidth="1"/>
    <col min="6" max="6" width="13.5703125" customWidth="1"/>
    <col min="7" max="7" width="9.28515625" customWidth="1"/>
    <col min="8" max="8" width="14.28515625" customWidth="1"/>
  </cols>
  <sheetData>
    <row r="1" spans="1:8" x14ac:dyDescent="0.25">
      <c r="F1" s="1"/>
      <c r="G1" s="1"/>
      <c r="H1" s="48"/>
    </row>
    <row r="2" spans="1:8" x14ac:dyDescent="0.25">
      <c r="F2" s="1"/>
      <c r="G2" s="1"/>
      <c r="H2" s="48"/>
    </row>
    <row r="3" spans="1:8" x14ac:dyDescent="0.25">
      <c r="F3" s="1"/>
      <c r="G3" s="1"/>
      <c r="H3" s="48"/>
    </row>
    <row r="4" spans="1:8" x14ac:dyDescent="0.25">
      <c r="F4" s="1"/>
      <c r="G4" s="1"/>
      <c r="H4" s="48"/>
    </row>
    <row r="5" spans="1:8" x14ac:dyDescent="0.25">
      <c r="F5" s="1"/>
      <c r="G5" s="1"/>
      <c r="H5" s="48"/>
    </row>
    <row r="6" spans="1:8" x14ac:dyDescent="0.25">
      <c r="F6" s="1"/>
      <c r="G6" s="1"/>
      <c r="H6" s="48"/>
    </row>
    <row r="7" spans="1:8" ht="7.5" customHeight="1" thickBot="1" x14ac:dyDescent="0.3">
      <c r="F7" s="1"/>
      <c r="G7" s="1"/>
      <c r="H7" s="48"/>
    </row>
    <row r="8" spans="1:8" ht="15" customHeight="1" x14ac:dyDescent="0.25">
      <c r="A8" s="86" t="s">
        <v>17</v>
      </c>
      <c r="B8" s="87"/>
      <c r="C8" s="87"/>
      <c r="D8" s="84" t="s">
        <v>18</v>
      </c>
      <c r="E8" s="84" t="s">
        <v>19</v>
      </c>
      <c r="F8" s="84" t="s">
        <v>20</v>
      </c>
      <c r="G8" s="90" t="s">
        <v>21</v>
      </c>
      <c r="H8" s="79" t="s">
        <v>779</v>
      </c>
    </row>
    <row r="9" spans="1:8" ht="39" customHeight="1" thickBot="1" x14ac:dyDescent="0.3">
      <c r="A9" s="88"/>
      <c r="B9" s="89"/>
      <c r="C9" s="89"/>
      <c r="D9" s="85"/>
      <c r="E9" s="85"/>
      <c r="F9" s="85"/>
      <c r="G9" s="91"/>
      <c r="H9" s="80"/>
    </row>
    <row r="10" spans="1:8" ht="68.25" customHeight="1" x14ac:dyDescent="0.25">
      <c r="A10" s="81" t="s">
        <v>790</v>
      </c>
      <c r="B10" s="81"/>
      <c r="C10" s="81"/>
      <c r="D10" s="49" t="s">
        <v>780</v>
      </c>
      <c r="E10" s="50">
        <v>1</v>
      </c>
      <c r="F10" s="51">
        <v>2521840</v>
      </c>
      <c r="G10" s="52" t="s">
        <v>10</v>
      </c>
      <c r="H10" s="51">
        <f t="shared" ref="H10:H16" si="0">F10</f>
        <v>2521840</v>
      </c>
    </row>
    <row r="11" spans="1:8" ht="68.25" customHeight="1" x14ac:dyDescent="0.25">
      <c r="A11" s="81" t="s">
        <v>792</v>
      </c>
      <c r="B11" s="81"/>
      <c r="C11" s="81"/>
      <c r="D11" s="49" t="s">
        <v>781</v>
      </c>
      <c r="E11" s="50">
        <v>1</v>
      </c>
      <c r="F11" s="51">
        <v>2521840</v>
      </c>
      <c r="G11" s="52" t="s">
        <v>10</v>
      </c>
      <c r="H11" s="51">
        <f t="shared" si="0"/>
        <v>2521840</v>
      </c>
    </row>
    <row r="12" spans="1:8" ht="31.5" customHeight="1" x14ac:dyDescent="0.25">
      <c r="A12" s="81" t="s">
        <v>793</v>
      </c>
      <c r="B12" s="81"/>
      <c r="C12" s="81"/>
      <c r="D12" s="49" t="s">
        <v>782</v>
      </c>
      <c r="E12" s="50">
        <v>1</v>
      </c>
      <c r="F12" s="51">
        <v>170591</v>
      </c>
      <c r="G12" s="52" t="s">
        <v>10</v>
      </c>
      <c r="H12" s="51">
        <f t="shared" si="0"/>
        <v>170591</v>
      </c>
    </row>
    <row r="13" spans="1:8" ht="42" customHeight="1" x14ac:dyDescent="0.25">
      <c r="A13" s="81" t="s">
        <v>794</v>
      </c>
      <c r="B13" s="81"/>
      <c r="C13" s="81"/>
      <c r="D13" s="49" t="s">
        <v>783</v>
      </c>
      <c r="E13" s="50">
        <v>1</v>
      </c>
      <c r="F13" s="51">
        <v>235200</v>
      </c>
      <c r="G13" s="52" t="s">
        <v>10</v>
      </c>
      <c r="H13" s="51">
        <f t="shared" si="0"/>
        <v>235200</v>
      </c>
    </row>
    <row r="14" spans="1:8" ht="51.75" customHeight="1" x14ac:dyDescent="0.25">
      <c r="A14" s="81" t="s">
        <v>795</v>
      </c>
      <c r="B14" s="81"/>
      <c r="C14" s="81"/>
      <c r="D14" s="49" t="s">
        <v>784</v>
      </c>
      <c r="E14" s="50">
        <v>1</v>
      </c>
      <c r="F14" s="51">
        <v>583000</v>
      </c>
      <c r="G14" s="52" t="s">
        <v>10</v>
      </c>
      <c r="H14" s="51">
        <f t="shared" si="0"/>
        <v>583000</v>
      </c>
    </row>
    <row r="15" spans="1:8" ht="51.75" customHeight="1" x14ac:dyDescent="0.25">
      <c r="A15" s="81" t="s">
        <v>796</v>
      </c>
      <c r="B15" s="81"/>
      <c r="C15" s="81"/>
      <c r="D15" s="49" t="s">
        <v>785</v>
      </c>
      <c r="E15" s="50">
        <v>1</v>
      </c>
      <c r="F15" s="51">
        <v>1099970</v>
      </c>
      <c r="G15" s="52" t="s">
        <v>10</v>
      </c>
      <c r="H15" s="51">
        <f t="shared" si="0"/>
        <v>1099970</v>
      </c>
    </row>
    <row r="16" spans="1:8" ht="51.75" customHeight="1" x14ac:dyDescent="0.25">
      <c r="A16" s="81" t="s">
        <v>797</v>
      </c>
      <c r="B16" s="81"/>
      <c r="C16" s="81"/>
      <c r="D16" s="49" t="s">
        <v>786</v>
      </c>
      <c r="E16" s="50">
        <v>1</v>
      </c>
      <c r="F16" s="51">
        <v>1099970</v>
      </c>
      <c r="G16" s="52" t="s">
        <v>10</v>
      </c>
      <c r="H16" s="51">
        <f t="shared" si="0"/>
        <v>1099970</v>
      </c>
    </row>
    <row r="17" spans="1:8" ht="12" customHeight="1" x14ac:dyDescent="0.25">
      <c r="A17" s="53"/>
      <c r="B17" s="53"/>
      <c r="C17" s="53"/>
      <c r="D17" s="53"/>
      <c r="E17" s="54"/>
      <c r="F17" s="53"/>
      <c r="G17" s="53"/>
      <c r="H17" s="53"/>
    </row>
    <row r="18" spans="1:8" x14ac:dyDescent="0.25">
      <c r="D18" s="55" t="s">
        <v>787</v>
      </c>
      <c r="E18" s="56">
        <f>SUM(E10+E11+E12+E13+E14+E15+E16)</f>
        <v>7</v>
      </c>
      <c r="F18" s="56"/>
      <c r="G18" s="56"/>
      <c r="H18" s="57">
        <f>SUM(H10+H11+H12+H13+H14+H15+H16)</f>
        <v>8232411</v>
      </c>
    </row>
    <row r="19" spans="1:8" ht="11.25" customHeight="1" x14ac:dyDescent="0.25">
      <c r="D19" s="55"/>
      <c r="E19" s="83"/>
      <c r="F19" s="83"/>
    </row>
    <row r="20" spans="1:8" x14ac:dyDescent="0.25">
      <c r="D20" s="55" t="s">
        <v>788</v>
      </c>
      <c r="E20" s="56">
        <f>E18</f>
        <v>7</v>
      </c>
      <c r="F20" s="56"/>
      <c r="G20" s="56"/>
      <c r="H20" s="57">
        <f>H18</f>
        <v>8232411</v>
      </c>
    </row>
    <row r="21" spans="1:8" ht="12.75" customHeight="1" x14ac:dyDescent="0.25"/>
    <row r="22" spans="1:8" ht="12.75" customHeight="1" x14ac:dyDescent="0.25">
      <c r="A22" s="53"/>
      <c r="B22" s="53"/>
      <c r="C22" s="53"/>
      <c r="D22" s="53"/>
      <c r="E22" s="54"/>
      <c r="F22" s="53"/>
      <c r="G22" s="53"/>
      <c r="H22" s="53"/>
    </row>
    <row r="23" spans="1:8" ht="12.75" customHeight="1" x14ac:dyDescent="0.25">
      <c r="D23" s="55" t="s">
        <v>648</v>
      </c>
      <c r="E23" s="58">
        <f>E20</f>
        <v>7</v>
      </c>
      <c r="F23" s="82" t="s">
        <v>649</v>
      </c>
      <c r="G23" s="82"/>
      <c r="H23" s="59">
        <f>H20</f>
        <v>8232411</v>
      </c>
    </row>
    <row r="24" spans="1:8" ht="12.75" customHeight="1" x14ac:dyDescent="0.25"/>
  </sheetData>
  <autoFilter ref="A9:H9" xr:uid="{00000000-0001-0000-0000-000000000000}">
    <filterColumn colId="0" showButton="0"/>
    <filterColumn colId="1" showButton="0"/>
  </autoFilter>
  <mergeCells count="15">
    <mergeCell ref="F23:G23"/>
    <mergeCell ref="E19:F19"/>
    <mergeCell ref="F8:F9"/>
    <mergeCell ref="A8:C9"/>
    <mergeCell ref="D8:D9"/>
    <mergeCell ref="E8:E9"/>
    <mergeCell ref="G8:G9"/>
    <mergeCell ref="A15:C15"/>
    <mergeCell ref="A16:C16"/>
    <mergeCell ref="H8:H9"/>
    <mergeCell ref="A11:C11"/>
    <mergeCell ref="A14:C14"/>
    <mergeCell ref="A10:C10"/>
    <mergeCell ref="A13:C13"/>
    <mergeCell ref="A12:C12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70" orientation="portrait" r:id="rId1"/>
  <headerFooter>
    <oddHeader>&amp;CSISTEMA MUNICIPAL DE AGUA POTABLE Y ALCANTARILLADO DE CARMEN
"2025. Año de la Mujer Indígena".
LIBRO DE INVENTARIOS DE BIENES RECIBIDOS EN COMODATO
 Al 31 de diciembre de 2025
Cifras Pesos y Centavos&amp;R
Fecha 14/01/2026
Hora 02:39p.m.
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20833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2</xdr:col>
                <xdr:colOff>66675</xdr:colOff>
                <xdr:row>2</xdr:row>
                <xdr:rowOff>190500</xdr:rowOff>
              </to>
            </anchor>
          </objectPr>
        </oleObject>
      </mc:Choice>
      <mc:Fallback>
        <oleObject progId="MSPhotoEd.3" shapeId="12083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64AF-D2F4-407F-8127-E63FBA117969}">
  <dimension ref="A1:H30"/>
  <sheetViews>
    <sheetView view="pageLayout" topLeftCell="A19" zoomScaleNormal="68" zoomScaleSheetLayoutView="85" workbookViewId="0">
      <selection activeCell="D18" sqref="D18"/>
    </sheetView>
  </sheetViews>
  <sheetFormatPr baseColWidth="10" defaultRowHeight="15" x14ac:dyDescent="0.25"/>
  <cols>
    <col min="1" max="1" width="3.5703125" customWidth="1"/>
    <col min="2" max="2" width="7.85546875" customWidth="1"/>
    <col min="3" max="3" width="3.85546875" customWidth="1"/>
    <col min="4" max="4" width="57.42578125" customWidth="1"/>
    <col min="5" max="5" width="10.28515625" style="1" customWidth="1"/>
    <col min="6" max="6" width="13.5703125" customWidth="1"/>
    <col min="7" max="7" width="9.28515625" customWidth="1"/>
    <col min="8" max="8" width="14.28515625" customWidth="1"/>
  </cols>
  <sheetData>
    <row r="1" spans="1:8" x14ac:dyDescent="0.25">
      <c r="F1" s="1"/>
      <c r="G1" s="1"/>
      <c r="H1" s="48"/>
    </row>
    <row r="2" spans="1:8" x14ac:dyDescent="0.25">
      <c r="F2" s="1"/>
      <c r="G2" s="1"/>
      <c r="H2" s="48"/>
    </row>
    <row r="3" spans="1:8" x14ac:dyDescent="0.25">
      <c r="F3" s="1"/>
      <c r="G3" s="1"/>
      <c r="H3" s="48"/>
    </row>
    <row r="4" spans="1:8" x14ac:dyDescent="0.25">
      <c r="F4" s="1"/>
      <c r="G4" s="1"/>
      <c r="H4" s="48"/>
    </row>
    <row r="5" spans="1:8" x14ac:dyDescent="0.25">
      <c r="F5" s="1"/>
      <c r="G5" s="1"/>
      <c r="H5" s="48"/>
    </row>
    <row r="6" spans="1:8" x14ac:dyDescent="0.25">
      <c r="F6" s="1"/>
      <c r="G6" s="1"/>
      <c r="H6" s="48"/>
    </row>
    <row r="7" spans="1:8" ht="7.5" customHeight="1" thickBot="1" x14ac:dyDescent="0.3">
      <c r="F7" s="1"/>
      <c r="G7" s="1"/>
      <c r="H7" s="48"/>
    </row>
    <row r="8" spans="1:8" ht="15" customHeight="1" x14ac:dyDescent="0.25">
      <c r="A8" s="86" t="s">
        <v>17</v>
      </c>
      <c r="B8" s="87"/>
      <c r="C8" s="87"/>
      <c r="D8" s="84" t="s">
        <v>18</v>
      </c>
      <c r="E8" s="84" t="s">
        <v>19</v>
      </c>
      <c r="F8" s="84" t="s">
        <v>20</v>
      </c>
      <c r="G8" s="90" t="s">
        <v>21</v>
      </c>
      <c r="H8" s="79" t="s">
        <v>779</v>
      </c>
    </row>
    <row r="9" spans="1:8" ht="39" customHeight="1" thickBot="1" x14ac:dyDescent="0.3">
      <c r="A9" s="88"/>
      <c r="B9" s="89"/>
      <c r="C9" s="89"/>
      <c r="D9" s="85"/>
      <c r="E9" s="85"/>
      <c r="F9" s="85"/>
      <c r="G9" s="91"/>
      <c r="H9" s="80"/>
    </row>
    <row r="10" spans="1:8" ht="33.75" customHeight="1" x14ac:dyDescent="0.25">
      <c r="A10" s="81" t="s">
        <v>791</v>
      </c>
      <c r="B10" s="81"/>
      <c r="C10" s="81"/>
      <c r="D10" s="49" t="s">
        <v>789</v>
      </c>
      <c r="E10" s="50">
        <v>1</v>
      </c>
      <c r="F10" s="51">
        <v>119985.17</v>
      </c>
      <c r="G10" s="52" t="s">
        <v>10</v>
      </c>
      <c r="H10" s="51">
        <f>F10</f>
        <v>119985.17</v>
      </c>
    </row>
    <row r="11" spans="1:8" ht="30.75" customHeight="1" x14ac:dyDescent="0.25">
      <c r="A11" s="81" t="s">
        <v>798</v>
      </c>
      <c r="B11" s="81"/>
      <c r="C11" s="81"/>
      <c r="D11" s="49" t="s">
        <v>810</v>
      </c>
      <c r="E11" s="50">
        <v>1</v>
      </c>
      <c r="F11" s="51">
        <v>189836.34</v>
      </c>
      <c r="G11" s="52" t="s">
        <v>10</v>
      </c>
      <c r="H11" s="51">
        <f t="shared" ref="H11:H22" si="0">F11</f>
        <v>189836.34</v>
      </c>
    </row>
    <row r="12" spans="1:8" ht="33" customHeight="1" x14ac:dyDescent="0.25">
      <c r="A12" s="81" t="s">
        <v>799</v>
      </c>
      <c r="B12" s="81"/>
      <c r="C12" s="81"/>
      <c r="D12" s="49" t="s">
        <v>811</v>
      </c>
      <c r="E12" s="50">
        <v>1</v>
      </c>
      <c r="F12" s="51">
        <v>259900.6</v>
      </c>
      <c r="G12" s="52" t="s">
        <v>10</v>
      </c>
      <c r="H12" s="51">
        <f t="shared" si="0"/>
        <v>259900.6</v>
      </c>
    </row>
    <row r="13" spans="1:8" ht="29.25" customHeight="1" x14ac:dyDescent="0.25">
      <c r="A13" s="81" t="s">
        <v>800</v>
      </c>
      <c r="B13" s="81"/>
      <c r="C13" s="81"/>
      <c r="D13" s="49" t="s">
        <v>812</v>
      </c>
      <c r="E13" s="50">
        <v>1</v>
      </c>
      <c r="F13" s="51">
        <v>303900</v>
      </c>
      <c r="G13" s="52" t="s">
        <v>10</v>
      </c>
      <c r="H13" s="51">
        <f t="shared" si="0"/>
        <v>303900</v>
      </c>
    </row>
    <row r="14" spans="1:8" ht="30" customHeight="1" x14ac:dyDescent="0.25">
      <c r="A14" s="81" t="s">
        <v>801</v>
      </c>
      <c r="B14" s="81"/>
      <c r="C14" s="81"/>
      <c r="D14" s="49" t="s">
        <v>813</v>
      </c>
      <c r="E14" s="50">
        <v>1</v>
      </c>
      <c r="F14" s="51">
        <v>204400</v>
      </c>
      <c r="G14" s="52" t="s">
        <v>10</v>
      </c>
      <c r="H14" s="51">
        <f t="shared" si="0"/>
        <v>204400</v>
      </c>
    </row>
    <row r="15" spans="1:8" ht="30" customHeight="1" x14ac:dyDescent="0.25">
      <c r="A15" s="81" t="s">
        <v>802</v>
      </c>
      <c r="B15" s="81"/>
      <c r="C15" s="81"/>
      <c r="D15" s="49" t="s">
        <v>814</v>
      </c>
      <c r="E15" s="50">
        <v>1</v>
      </c>
      <c r="F15" s="51">
        <v>243900</v>
      </c>
      <c r="G15" s="52" t="s">
        <v>10</v>
      </c>
      <c r="H15" s="51">
        <f t="shared" si="0"/>
        <v>243900</v>
      </c>
    </row>
    <row r="16" spans="1:8" ht="29.25" customHeight="1" x14ac:dyDescent="0.25">
      <c r="A16" s="81" t="s">
        <v>803</v>
      </c>
      <c r="B16" s="81"/>
      <c r="C16" s="81"/>
      <c r="D16" s="49" t="s">
        <v>815</v>
      </c>
      <c r="E16" s="50">
        <v>1</v>
      </c>
      <c r="F16" s="51">
        <v>144800</v>
      </c>
      <c r="G16" s="52" t="s">
        <v>10</v>
      </c>
      <c r="H16" s="51">
        <f t="shared" si="0"/>
        <v>144800</v>
      </c>
    </row>
    <row r="17" spans="1:8" ht="30.75" customHeight="1" x14ac:dyDescent="0.25">
      <c r="A17" s="81" t="s">
        <v>804</v>
      </c>
      <c r="B17" s="81"/>
      <c r="C17" s="81"/>
      <c r="D17" s="49" t="s">
        <v>816</v>
      </c>
      <c r="E17" s="50">
        <v>1</v>
      </c>
      <c r="F17" s="51">
        <v>343674</v>
      </c>
      <c r="G17" s="52" t="s">
        <v>10</v>
      </c>
      <c r="H17" s="51">
        <f t="shared" si="0"/>
        <v>343674</v>
      </c>
    </row>
    <row r="18" spans="1:8" ht="30" customHeight="1" x14ac:dyDescent="0.25">
      <c r="A18" s="81" t="s">
        <v>805</v>
      </c>
      <c r="B18" s="81"/>
      <c r="C18" s="81"/>
      <c r="D18" s="49" t="s">
        <v>817</v>
      </c>
      <c r="E18" s="50">
        <v>1</v>
      </c>
      <c r="F18" s="51">
        <v>269000</v>
      </c>
      <c r="G18" s="52" t="s">
        <v>10</v>
      </c>
      <c r="H18" s="51">
        <f t="shared" si="0"/>
        <v>269000</v>
      </c>
    </row>
    <row r="19" spans="1:8" ht="37.5" customHeight="1" x14ac:dyDescent="0.25">
      <c r="A19" s="81" t="s">
        <v>806</v>
      </c>
      <c r="B19" s="81"/>
      <c r="C19" s="81"/>
      <c r="D19" s="49" t="s">
        <v>818</v>
      </c>
      <c r="E19" s="50">
        <v>1</v>
      </c>
      <c r="F19" s="51">
        <v>121000</v>
      </c>
      <c r="G19" s="52" t="s">
        <v>10</v>
      </c>
      <c r="H19" s="51">
        <f t="shared" si="0"/>
        <v>121000</v>
      </c>
    </row>
    <row r="20" spans="1:8" ht="33.75" customHeight="1" x14ac:dyDescent="0.25">
      <c r="A20" s="81" t="s">
        <v>807</v>
      </c>
      <c r="B20" s="81"/>
      <c r="C20" s="81"/>
      <c r="D20" s="49" t="s">
        <v>819</v>
      </c>
      <c r="E20" s="50">
        <v>1</v>
      </c>
      <c r="F20" s="51">
        <v>22390.71</v>
      </c>
      <c r="G20" s="52" t="s">
        <v>10</v>
      </c>
      <c r="H20" s="51">
        <f t="shared" si="0"/>
        <v>22390.71</v>
      </c>
    </row>
    <row r="21" spans="1:8" ht="30.75" customHeight="1" x14ac:dyDescent="0.25">
      <c r="A21" s="81" t="s">
        <v>808</v>
      </c>
      <c r="B21" s="81"/>
      <c r="C21" s="81"/>
      <c r="D21" s="49" t="s">
        <v>820</v>
      </c>
      <c r="E21" s="50">
        <v>1</v>
      </c>
      <c r="F21" s="51">
        <v>17999</v>
      </c>
      <c r="G21" s="52" t="s">
        <v>10</v>
      </c>
      <c r="H21" s="51">
        <f t="shared" si="0"/>
        <v>17999</v>
      </c>
    </row>
    <row r="22" spans="1:8" ht="33" customHeight="1" x14ac:dyDescent="0.25">
      <c r="A22" s="81" t="s">
        <v>809</v>
      </c>
      <c r="B22" s="81"/>
      <c r="C22" s="81"/>
      <c r="D22" s="49" t="s">
        <v>821</v>
      </c>
      <c r="E22" s="50">
        <v>1</v>
      </c>
      <c r="F22" s="51">
        <v>15000</v>
      </c>
      <c r="G22" s="52" t="s">
        <v>10</v>
      </c>
      <c r="H22" s="51">
        <f t="shared" si="0"/>
        <v>15000</v>
      </c>
    </row>
    <row r="23" spans="1:8" ht="12" customHeight="1" x14ac:dyDescent="0.25">
      <c r="A23" s="53"/>
      <c r="B23" s="53"/>
      <c r="C23" s="53"/>
      <c r="D23" s="53"/>
      <c r="E23" s="54"/>
      <c r="F23" s="53"/>
      <c r="G23" s="53"/>
      <c r="H23" s="53"/>
    </row>
    <row r="24" spans="1:8" x14ac:dyDescent="0.25">
      <c r="D24" s="55" t="s">
        <v>787</v>
      </c>
      <c r="E24" s="56">
        <f>SUM(E10+E11+E12+E13+E14+E15+E16+E17+E18+E19+E20+E21+E22)</f>
        <v>13</v>
      </c>
      <c r="F24" s="56"/>
      <c r="G24" s="56"/>
      <c r="H24" s="60">
        <f t="shared" ref="H24" si="1">SUM(H10+H11+H12+H13+H14+H15+H16+H17+H18+H19+H20+H21+H22)</f>
        <v>2255785.8199999998</v>
      </c>
    </row>
    <row r="25" spans="1:8" ht="11.25" customHeight="1" x14ac:dyDescent="0.25">
      <c r="D25" s="55"/>
      <c r="E25" s="83"/>
      <c r="F25" s="83"/>
    </row>
    <row r="26" spans="1:8" x14ac:dyDescent="0.25">
      <c r="D26" s="55" t="s">
        <v>788</v>
      </c>
      <c r="E26" s="56">
        <f>E24</f>
        <v>13</v>
      </c>
      <c r="F26" s="56"/>
      <c r="G26" s="56"/>
      <c r="H26" s="57">
        <f>H24</f>
        <v>2255785.8199999998</v>
      </c>
    </row>
    <row r="27" spans="1:8" ht="12.75" customHeight="1" x14ac:dyDescent="0.25"/>
    <row r="28" spans="1:8" ht="12.75" customHeight="1" x14ac:dyDescent="0.25">
      <c r="A28" s="53"/>
      <c r="B28" s="53"/>
      <c r="C28" s="53"/>
      <c r="D28" s="53"/>
      <c r="E28" s="54"/>
      <c r="F28" s="53"/>
      <c r="G28" s="53"/>
      <c r="H28" s="53"/>
    </row>
    <row r="29" spans="1:8" ht="12.75" customHeight="1" x14ac:dyDescent="0.25">
      <c r="D29" s="55" t="s">
        <v>648</v>
      </c>
      <c r="E29" s="58">
        <f>E26</f>
        <v>13</v>
      </c>
      <c r="F29" s="82" t="s">
        <v>649</v>
      </c>
      <c r="G29" s="82"/>
      <c r="H29" s="59">
        <f>H26</f>
        <v>2255785.8199999998</v>
      </c>
    </row>
    <row r="30" spans="1:8" ht="12.75" customHeight="1" x14ac:dyDescent="0.25"/>
  </sheetData>
  <autoFilter ref="A9:H9" xr:uid="{00000000-0001-0000-0000-000000000000}">
    <filterColumn colId="0" showButton="0"/>
    <filterColumn colId="1" showButton="0"/>
  </autoFilter>
  <mergeCells count="21">
    <mergeCell ref="H8:H9"/>
    <mergeCell ref="A8:C9"/>
    <mergeCell ref="D8:D9"/>
    <mergeCell ref="E8:E9"/>
    <mergeCell ref="F8:F9"/>
    <mergeCell ref="G8:G9"/>
    <mergeCell ref="A10:C10"/>
    <mergeCell ref="A22:C22"/>
    <mergeCell ref="A21:C21"/>
    <mergeCell ref="A12:C12"/>
    <mergeCell ref="A13:C13"/>
    <mergeCell ref="A14:C14"/>
    <mergeCell ref="A15:C15"/>
    <mergeCell ref="A16:C16"/>
    <mergeCell ref="E25:F25"/>
    <mergeCell ref="F29:G29"/>
    <mergeCell ref="A11:C11"/>
    <mergeCell ref="A17:C17"/>
    <mergeCell ref="A18:C18"/>
    <mergeCell ref="A19:C19"/>
    <mergeCell ref="A20:C20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70" orientation="portrait" r:id="rId1"/>
  <headerFooter>
    <oddHeader>&amp;CSISTEMA MUNICIPAL DE AGUA POTABLE Y ALCANTARILLADO DE CARMEN
"2025. Año de la Mujer Indígena".
LIBRO DE INVENTARIOS DE BIENES RECIBIDOS EN COMODATO
 Al 31 de diciembre de 2025
Cifras Pesos y Centavos&amp;R
Fecha 14/01/2026
Hora 02:39p.m.
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21857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2</xdr:col>
                <xdr:colOff>66675</xdr:colOff>
                <xdr:row>2</xdr:row>
                <xdr:rowOff>190500</xdr:rowOff>
              </to>
            </anchor>
          </objectPr>
        </oleObject>
      </mc:Choice>
      <mc:Fallback>
        <oleObject progId="MSPhotoEd.3" shapeId="12185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BIENES MUEBLES 31DICIEMBRE 2025</vt:lpstr>
      <vt:lpstr>VEHICULOS ENCOMODATO 25</vt:lpstr>
      <vt:lpstr>Vehiculos serv. encomodato 2025</vt:lpstr>
      <vt:lpstr>'BIENES MUEBLES 31DICIEMBRE 2025'!Área_de_impresión</vt:lpstr>
      <vt:lpstr>'VEHICULOS ENCOMODATO 25'!Área_de_impresión</vt:lpstr>
      <vt:lpstr>'Vehiculos serv. encomodato 2025'!Área_de_impresión</vt:lpstr>
      <vt:lpstr>'BIENES MUEBLES 31DICIEMBRE 2025'!Títulos_a_imprimir</vt:lpstr>
      <vt:lpstr>'VEHICULOS ENCOMODATO 25'!Títulos_a_imprimir</vt:lpstr>
      <vt:lpstr>'Vehiculos serv. encomodato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Carmen Pm</dc:creator>
  <cp:lastModifiedBy>Sistema Municipal de Agua Potable y Alcantarillado de </cp:lastModifiedBy>
  <cp:lastPrinted>2026-01-21T23:52:43Z</cp:lastPrinted>
  <dcterms:created xsi:type="dcterms:W3CDTF">2016-04-18T23:57:50Z</dcterms:created>
  <dcterms:modified xsi:type="dcterms:W3CDTF">2026-01-23T23:12:35Z</dcterms:modified>
</cp:coreProperties>
</file>