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435" activeTab="0"/>
  </bookViews>
  <sheets>
    <sheet name="F1_ESF" sheetId="1" r:id="rId1"/>
  </sheets>
  <definedNames>
    <definedName name="_xlnm.Print_Area" localSheetId="0">'F1_ESF'!$A$2:$G$97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<sst xmlns="http://schemas.openxmlformats.org/spreadsheetml/2006/main" count="127" uniqueCount="124">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</sst>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82</xdr:row>
      <xdr:rowOff>0</xdr:rowOff>
    </xdr:from>
    <xdr:to>
      <xdr:col>5</xdr:col>
      <xdr:colOff>666750</xdr:colOff>
      <xdr:row>83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85725" y="150971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95250</xdr:rowOff>
    </xdr:from>
    <xdr:to>
      <xdr:col>1</xdr:col>
      <xdr:colOff>895350</xdr:colOff>
      <xdr:row>4</xdr:row>
      <xdr:rowOff>57150</xdr:rowOff>
    </xdr:to>
    <xdr:pic>
      <xdr:nvPicPr>
        <xdr:cNvPr id="2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6670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</xdr:row>
      <xdr:rowOff>47625</xdr:rowOff>
    </xdr:from>
    <xdr:to>
      <xdr:col>6</xdr:col>
      <xdr:colOff>800100</xdr:colOff>
      <xdr:row>4</xdr:row>
      <xdr:rowOff>76200</xdr:rowOff>
    </xdr:to>
    <xdr:pic>
      <xdr:nvPicPr>
        <xdr:cNvPr id="3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20400" y="21907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Normal="85" zoomScaleSheetLayoutView="115" zoomScalePageLayoutView="0" workbookViewId="0" topLeftCell="A1">
      <pane ySplit="6" topLeftCell="A76" activePane="bottomLeft" state="frozen"/>
      <selection pane="topLeft" activeCell="A1" sqref="A1"/>
      <selection pane="bottomLeft" activeCell="E102" sqref="E102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2188317.23</v>
      </c>
      <c r="D9" s="9">
        <f>SUM(D10:D16)</f>
        <v>731360.73</v>
      </c>
      <c r="E9" s="11" t="s">
        <v>8</v>
      </c>
      <c r="F9" s="9">
        <f>SUM(F10:F18)</f>
        <v>40624727.78000001</v>
      </c>
      <c r="G9" s="9">
        <f>SUM(G10:G18)</f>
        <v>33227611.849999998</v>
      </c>
    </row>
    <row r="10" spans="2:7" ht="12.75">
      <c r="B10" s="12" t="s">
        <v>9</v>
      </c>
      <c r="C10" s="9">
        <v>17393</v>
      </c>
      <c r="D10" s="9">
        <v>0</v>
      </c>
      <c r="E10" s="13" t="s">
        <v>10</v>
      </c>
      <c r="F10" s="9">
        <v>8363310.4</v>
      </c>
      <c r="G10" s="9">
        <v>3575833.04</v>
      </c>
    </row>
    <row r="11" spans="2:7" ht="12.75">
      <c r="B11" s="12" t="s">
        <v>11</v>
      </c>
      <c r="C11" s="9">
        <v>1418591</v>
      </c>
      <c r="D11" s="9">
        <v>-20972.5</v>
      </c>
      <c r="E11" s="13" t="s">
        <v>12</v>
      </c>
      <c r="F11" s="9">
        <v>11885856.47</v>
      </c>
      <c r="G11" s="9">
        <v>9542151.78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265619.64</v>
      </c>
      <c r="G14" s="9">
        <v>1604.9</v>
      </c>
    </row>
    <row r="15" spans="2:7" ht="25.5">
      <c r="B15" s="12" t="s">
        <v>19</v>
      </c>
      <c r="C15" s="9">
        <v>752333.23</v>
      </c>
      <c r="D15" s="9">
        <v>752333.23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19295672.17</v>
      </c>
      <c r="G16" s="9">
        <v>19141628.86</v>
      </c>
    </row>
    <row r="17" spans="2:7" ht="12.75">
      <c r="B17" s="10" t="s">
        <v>23</v>
      </c>
      <c r="C17" s="9">
        <f>SUM(C18:C24)</f>
        <v>14246698.7</v>
      </c>
      <c r="D17" s="9">
        <f>SUM(D18:D24)</f>
        <v>13382610.23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814269.1</v>
      </c>
      <c r="G18" s="9">
        <v>966393.27</v>
      </c>
    </row>
    <row r="19" spans="2:7" ht="12.75">
      <c r="B19" s="12" t="s">
        <v>27</v>
      </c>
      <c r="C19" s="9">
        <v>13013098.53</v>
      </c>
      <c r="D19" s="9">
        <v>12495352.85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1171328.17</v>
      </c>
      <c r="D20" s="9">
        <v>824985.38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119342</v>
      </c>
      <c r="D25" s="9">
        <f>SUM(D26:D30)</f>
        <v>35822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119342</v>
      </c>
      <c r="D26" s="9">
        <v>35822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16554357.93</v>
      </c>
      <c r="D47" s="9">
        <f>D9+D17+D25+D31+D37+D38+D41</f>
        <v>14149792.96</v>
      </c>
      <c r="E47" s="8" t="s">
        <v>82</v>
      </c>
      <c r="F47" s="9">
        <f>F9+F19+F23+F26+F27+F31+F38+F42</f>
        <v>40624727.78000001</v>
      </c>
      <c r="G47" s="9">
        <f>G9+G19+G23+G26+G27+G31+G38+G42</f>
        <v>33227611.849999998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8631930.33</v>
      </c>
      <c r="D53" s="9">
        <v>7477963.44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6490789.24</v>
      </c>
      <c r="D54" s="9">
        <v>6490789.24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-41797515.22</v>
      </c>
      <c r="D55" s="9">
        <v>-41797515.22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40624727.78000001</v>
      </c>
      <c r="G59" s="9">
        <f>G47+G57</f>
        <v>33227611.849999998</v>
      </c>
    </row>
    <row r="60" spans="2:7" ht="25.5">
      <c r="B60" s="6" t="s">
        <v>102</v>
      </c>
      <c r="C60" s="9">
        <f>SUM(C50:C58)</f>
        <v>99134662.15</v>
      </c>
      <c r="D60" s="9">
        <f>SUM(D50:D58)</f>
        <v>97980695.25999999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115689020.08000001</v>
      </c>
      <c r="D62" s="9">
        <f>D47+D60</f>
        <v>112130488.22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-68358343.31</v>
      </c>
      <c r="G68" s="9">
        <f>SUM(G69:G73)</f>
        <v>-64519759.24</v>
      </c>
    </row>
    <row r="69" spans="2:7" ht="12.75">
      <c r="B69" s="10"/>
      <c r="C69" s="9"/>
      <c r="D69" s="9"/>
      <c r="E69" s="11" t="s">
        <v>110</v>
      </c>
      <c r="F69" s="9">
        <v>-3701458.23</v>
      </c>
      <c r="G69" s="9">
        <v>7477408.08</v>
      </c>
    </row>
    <row r="70" spans="2:7" ht="12.75">
      <c r="B70" s="10"/>
      <c r="C70" s="9"/>
      <c r="D70" s="9"/>
      <c r="E70" s="11" t="s">
        <v>111</v>
      </c>
      <c r="F70" s="9">
        <v>-55390049.71</v>
      </c>
      <c r="G70" s="9">
        <v>-62867457.79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-9266835.37</v>
      </c>
      <c r="G73" s="9">
        <v>-9129709.53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75064292.30000001</v>
      </c>
      <c r="G79" s="9">
        <f>G63+G68+G75</f>
        <v>78902876.37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115689020.08000001</v>
      </c>
      <c r="G81" s="9">
        <f>G59+G79</f>
        <v>112130488.22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2021-01-22T00:50:02Z</cp:lastPrinted>
  <dcterms:created xsi:type="dcterms:W3CDTF">2016-10-11T18:36:49Z</dcterms:created>
  <dcterms:modified xsi:type="dcterms:W3CDTF">2022-10-28T20:14:28Z</dcterms:modified>
  <cp:category/>
  <cp:version/>
  <cp:contentType/>
  <cp:contentStatus/>
</cp:coreProperties>
</file>